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sso\Desktop\"/>
    </mc:Choice>
  </mc:AlternateContent>
  <bookViews>
    <workbookView xWindow="0" yWindow="0" windowWidth="19200" windowHeight="7050"/>
  </bookViews>
  <sheets>
    <sheet name="Апрель 2020" sheetId="1" r:id="rId1"/>
  </sheets>
  <calcPr calcId="162913" refMode="R1C1"/>
</workbook>
</file>

<file path=xl/calcChain.xml><?xml version="1.0" encoding="utf-8"?>
<calcChain xmlns="http://schemas.openxmlformats.org/spreadsheetml/2006/main">
  <c r="F590" i="1" l="1"/>
  <c r="F592" i="1"/>
  <c r="F2" i="1" l="1"/>
  <c r="F4" i="1"/>
  <c r="H4" i="1" s="1"/>
  <c r="F6" i="1"/>
  <c r="F8" i="1"/>
  <c r="F10" i="1"/>
  <c r="F12" i="1"/>
  <c r="H12" i="1" s="1"/>
  <c r="F14" i="1"/>
  <c r="H14" i="1" s="1"/>
  <c r="J14" i="1" s="1"/>
  <c r="F16" i="1"/>
  <c r="H16" i="1" s="1"/>
  <c r="F18" i="1"/>
  <c r="F20" i="1"/>
  <c r="H20" i="1" s="1"/>
  <c r="F22" i="1"/>
  <c r="F24" i="1"/>
  <c r="H24" i="1"/>
  <c r="F26" i="1"/>
  <c r="H26" i="1" s="1"/>
  <c r="F28" i="1"/>
  <c r="H28" i="1" s="1"/>
  <c r="J28" i="1" s="1"/>
  <c r="F30" i="1"/>
  <c r="F34" i="1"/>
  <c r="H34" i="1" s="1"/>
  <c r="J34" i="1" s="1"/>
  <c r="F36" i="1"/>
  <c r="F38" i="1"/>
  <c r="F40" i="1"/>
  <c r="F42" i="1"/>
  <c r="H42" i="1" s="1"/>
  <c r="F44" i="1"/>
  <c r="H44" i="1" s="1"/>
  <c r="F46" i="1"/>
  <c r="H46" i="1" s="1"/>
  <c r="F48" i="1"/>
  <c r="H48" i="1" s="1"/>
  <c r="F50" i="1"/>
  <c r="H50" i="1" s="1"/>
  <c r="F52" i="1"/>
  <c r="F54" i="1"/>
  <c r="F56" i="1"/>
  <c r="F58" i="1"/>
  <c r="H58" i="1" s="1"/>
  <c r="F60" i="1"/>
  <c r="H60" i="1" s="1"/>
  <c r="F62" i="1"/>
  <c r="H62" i="1" s="1"/>
  <c r="F64" i="1"/>
  <c r="F66" i="1"/>
  <c r="H66" i="1" s="1"/>
  <c r="F68" i="1"/>
  <c r="F70" i="1"/>
  <c r="F72" i="1"/>
  <c r="F74" i="1"/>
  <c r="H74" i="1" s="1"/>
  <c r="F76" i="1"/>
  <c r="H76" i="1" s="1"/>
  <c r="F78" i="1"/>
  <c r="F80" i="1"/>
  <c r="F82" i="1"/>
  <c r="H82" i="1" s="1"/>
  <c r="F84" i="1"/>
  <c r="F86" i="1"/>
  <c r="F88" i="1"/>
  <c r="F90" i="1"/>
  <c r="F92" i="1"/>
  <c r="H92" i="1" s="1"/>
  <c r="F94" i="1"/>
  <c r="F96" i="1"/>
  <c r="F98" i="1"/>
  <c r="H98" i="1" s="1"/>
  <c r="F100" i="1"/>
  <c r="F102" i="1"/>
  <c r="F104" i="1"/>
  <c r="F106" i="1"/>
  <c r="F108" i="1"/>
  <c r="H108" i="1" s="1"/>
  <c r="F110" i="1"/>
  <c r="F112" i="1"/>
  <c r="F114" i="1"/>
  <c r="H114" i="1" s="1"/>
  <c r="F116" i="1"/>
  <c r="F118" i="1"/>
  <c r="F120" i="1"/>
  <c r="H120" i="1" s="1"/>
  <c r="F122" i="1"/>
  <c r="H122" i="1" s="1"/>
  <c r="F124" i="1"/>
  <c r="F126" i="1"/>
  <c r="F128" i="1"/>
  <c r="F130" i="1"/>
  <c r="H130" i="1" s="1"/>
  <c r="F132" i="1"/>
  <c r="F134" i="1"/>
  <c r="H134" i="1" s="1"/>
  <c r="F136" i="1"/>
  <c r="F138" i="1"/>
  <c r="H138" i="1" s="1"/>
  <c r="F140" i="1"/>
  <c r="H140" i="1" s="1"/>
  <c r="F142" i="1"/>
  <c r="H142" i="1" s="1"/>
  <c r="F144" i="1"/>
  <c r="F146" i="1"/>
  <c r="H146" i="1" s="1"/>
  <c r="F148" i="1"/>
  <c r="F150" i="1"/>
  <c r="F152" i="1"/>
  <c r="F154" i="1"/>
  <c r="H154" i="1"/>
  <c r="F156" i="1"/>
  <c r="F158" i="1"/>
  <c r="F160" i="1"/>
  <c r="F162" i="1"/>
  <c r="H162" i="1" s="1"/>
  <c r="F164" i="1"/>
  <c r="F166" i="1"/>
  <c r="F168" i="1"/>
  <c r="H168" i="1" s="1"/>
  <c r="F170" i="1"/>
  <c r="H170" i="1" s="1"/>
  <c r="F172" i="1"/>
  <c r="F174" i="1"/>
  <c r="F176" i="1"/>
  <c r="F178" i="1"/>
  <c r="H178" i="1" s="1"/>
  <c r="F180" i="1"/>
  <c r="F182" i="1"/>
  <c r="H182" i="1" s="1"/>
  <c r="F184" i="1"/>
  <c r="F186" i="1"/>
  <c r="H186" i="1" s="1"/>
  <c r="F188" i="1"/>
  <c r="F190" i="1"/>
  <c r="F192" i="1"/>
  <c r="F194" i="1"/>
  <c r="H194" i="1" s="1"/>
  <c r="F196" i="1"/>
  <c r="F198" i="1"/>
  <c r="F200" i="1"/>
  <c r="H200" i="1" s="1"/>
  <c r="F202" i="1"/>
  <c r="H202" i="1" s="1"/>
  <c r="F204" i="1"/>
  <c r="F206" i="1"/>
  <c r="F208" i="1"/>
  <c r="F210" i="1"/>
  <c r="H210" i="1" s="1"/>
  <c r="F212" i="1"/>
  <c r="F214" i="1"/>
  <c r="H214" i="1" s="1"/>
  <c r="F216" i="1"/>
  <c r="F218" i="1"/>
  <c r="H218" i="1" s="1"/>
  <c r="F220" i="1"/>
  <c r="F222" i="1"/>
  <c r="H222" i="1" s="1"/>
  <c r="F224" i="1"/>
  <c r="F226" i="1"/>
  <c r="H226" i="1" s="1"/>
  <c r="F228" i="1"/>
  <c r="F230" i="1"/>
  <c r="H230" i="1" s="1"/>
  <c r="F232" i="1"/>
  <c r="F234" i="1"/>
  <c r="H234" i="1" s="1"/>
  <c r="F236" i="1"/>
  <c r="F238" i="1"/>
  <c r="H238" i="1" s="1"/>
  <c r="F240" i="1"/>
  <c r="F242" i="1"/>
  <c r="H242" i="1" s="1"/>
  <c r="F244" i="1"/>
  <c r="H244" i="1" s="1"/>
  <c r="F246" i="1"/>
  <c r="F248" i="1"/>
  <c r="F250" i="1"/>
  <c r="H250" i="1" s="1"/>
  <c r="F252" i="1"/>
  <c r="F254" i="1"/>
  <c r="F256" i="1"/>
  <c r="F258" i="1"/>
  <c r="H258" i="1" s="1"/>
  <c r="F260" i="1"/>
  <c r="F262" i="1"/>
  <c r="F264" i="1"/>
  <c r="H264" i="1" s="1"/>
  <c r="F266" i="1"/>
  <c r="H266" i="1" s="1"/>
  <c r="F268" i="1"/>
  <c r="F270" i="1"/>
  <c r="F272" i="1"/>
  <c r="F274" i="1"/>
  <c r="H274" i="1" s="1"/>
  <c r="F276" i="1"/>
  <c r="H276" i="1" s="1"/>
  <c r="F278" i="1"/>
  <c r="F280" i="1"/>
  <c r="H280" i="1" s="1"/>
  <c r="J280" i="1" s="1"/>
  <c r="F282" i="1"/>
  <c r="H282" i="1" s="1"/>
  <c r="F284" i="1"/>
  <c r="F286" i="1"/>
  <c r="H286" i="1" s="1"/>
  <c r="F288" i="1"/>
  <c r="F290" i="1"/>
  <c r="H290" i="1" s="1"/>
  <c r="F292" i="1"/>
  <c r="F294" i="1"/>
  <c r="H294" i="1" s="1"/>
  <c r="F296" i="1"/>
  <c r="H296" i="1" s="1"/>
  <c r="F298" i="1"/>
  <c r="H298" i="1" s="1"/>
  <c r="F300" i="1"/>
  <c r="F302" i="1"/>
  <c r="H302" i="1" s="1"/>
  <c r="F304" i="1"/>
  <c r="F306" i="1"/>
  <c r="H306" i="1" s="1"/>
  <c r="F308" i="1"/>
  <c r="H308" i="1" s="1"/>
  <c r="F310" i="1"/>
  <c r="F312" i="1"/>
  <c r="H312" i="1" s="1"/>
  <c r="F314" i="1"/>
  <c r="H314" i="1"/>
  <c r="F316" i="1"/>
  <c r="F318" i="1"/>
  <c r="F320" i="1"/>
  <c r="F322" i="1"/>
  <c r="H322" i="1" s="1"/>
  <c r="F324" i="1"/>
  <c r="F326" i="1"/>
  <c r="H326" i="1" s="1"/>
  <c r="F328" i="1"/>
  <c r="H328" i="1" s="1"/>
  <c r="F330" i="1"/>
  <c r="H330" i="1" s="1"/>
  <c r="F332" i="1"/>
  <c r="F334" i="1"/>
  <c r="H334" i="1" s="1"/>
  <c r="F336" i="1"/>
  <c r="F338" i="1"/>
  <c r="H338" i="1" s="1"/>
  <c r="F340" i="1"/>
  <c r="F342" i="1"/>
  <c r="F344" i="1"/>
  <c r="H344" i="1" s="1"/>
  <c r="F346" i="1"/>
  <c r="H346" i="1" s="1"/>
  <c r="F348" i="1"/>
  <c r="F350" i="1"/>
  <c r="F352" i="1"/>
  <c r="F354" i="1"/>
  <c r="H354" i="1" s="1"/>
  <c r="F356" i="1"/>
  <c r="H356" i="1" s="1"/>
  <c r="F358" i="1"/>
  <c r="H358" i="1" s="1"/>
  <c r="F360" i="1"/>
  <c r="F362" i="1"/>
  <c r="H362" i="1" s="1"/>
  <c r="F364" i="1"/>
  <c r="H364" i="1" s="1"/>
  <c r="F366" i="1"/>
  <c r="F368" i="1"/>
  <c r="F370" i="1"/>
  <c r="H370" i="1" s="1"/>
  <c r="F372" i="1"/>
  <c r="H372" i="1" s="1"/>
  <c r="F374" i="1"/>
  <c r="F376" i="1"/>
  <c r="F378" i="1"/>
  <c r="H378" i="1"/>
  <c r="F380" i="1"/>
  <c r="F382" i="1"/>
  <c r="F384" i="1"/>
  <c r="F386" i="1"/>
  <c r="H386" i="1" s="1"/>
  <c r="F388" i="1"/>
  <c r="H388" i="1" s="1"/>
  <c r="F390" i="1"/>
  <c r="F392" i="1"/>
  <c r="F394" i="1"/>
  <c r="H394" i="1" s="1"/>
  <c r="F396" i="1"/>
  <c r="F398" i="1"/>
  <c r="F400" i="1"/>
  <c r="F402" i="1"/>
  <c r="H402" i="1" s="1"/>
  <c r="F404" i="1"/>
  <c r="H404" i="1" s="1"/>
  <c r="J404" i="1" s="1"/>
  <c r="F406" i="1"/>
  <c r="H406" i="1" s="1"/>
  <c r="F408" i="1"/>
  <c r="F410" i="1"/>
  <c r="H410" i="1" s="1"/>
  <c r="F412" i="1"/>
  <c r="F414" i="1"/>
  <c r="F416" i="1"/>
  <c r="F418" i="1"/>
  <c r="H418" i="1" s="1"/>
  <c r="F420" i="1"/>
  <c r="F422" i="1"/>
  <c r="H422" i="1" s="1"/>
  <c r="F424" i="1"/>
  <c r="F426" i="1"/>
  <c r="H426" i="1" s="1"/>
  <c r="F428" i="1"/>
  <c r="H428" i="1" s="1"/>
  <c r="F430" i="1"/>
  <c r="F432" i="1"/>
  <c r="F434" i="1"/>
  <c r="H434" i="1"/>
  <c r="F436" i="1"/>
  <c r="F438" i="1"/>
  <c r="F440" i="1"/>
  <c r="F442" i="1"/>
  <c r="H442" i="1" s="1"/>
  <c r="F444" i="1"/>
  <c r="F446" i="1"/>
  <c r="F448" i="1"/>
  <c r="F450" i="1"/>
  <c r="H450" i="1" s="1"/>
  <c r="J450" i="1" s="1"/>
  <c r="F452" i="1"/>
  <c r="F454" i="1"/>
  <c r="F456" i="1"/>
  <c r="F458" i="1"/>
  <c r="H458" i="1" s="1"/>
  <c r="F460" i="1"/>
  <c r="F462" i="1"/>
  <c r="H462" i="1" s="1"/>
  <c r="F464" i="1"/>
  <c r="F466" i="1"/>
  <c r="H466" i="1" s="1"/>
  <c r="F468" i="1"/>
  <c r="F470" i="1"/>
  <c r="H470" i="1" s="1"/>
  <c r="F472" i="1"/>
  <c r="F474" i="1"/>
  <c r="H474" i="1" s="1"/>
  <c r="F476" i="1"/>
  <c r="F478" i="1"/>
  <c r="F480" i="1"/>
  <c r="H480" i="1" s="1"/>
  <c r="F482" i="1"/>
  <c r="H482" i="1" s="1"/>
  <c r="F484" i="1"/>
  <c r="F486" i="1"/>
  <c r="H486" i="1" s="1"/>
  <c r="F488" i="1"/>
  <c r="F490" i="1"/>
  <c r="H490" i="1" s="1"/>
  <c r="F492" i="1"/>
  <c r="F494" i="1"/>
  <c r="H494" i="1" s="1"/>
  <c r="F496" i="1"/>
  <c r="H496" i="1" s="1"/>
  <c r="F498" i="1"/>
  <c r="H498" i="1" s="1"/>
  <c r="F500" i="1"/>
  <c r="F502" i="1"/>
  <c r="F504" i="1"/>
  <c r="F506" i="1"/>
  <c r="H506" i="1" s="1"/>
  <c r="F508" i="1"/>
  <c r="H508" i="1" s="1"/>
  <c r="F510" i="1"/>
  <c r="F512" i="1"/>
  <c r="F514" i="1"/>
  <c r="H514" i="1" s="1"/>
  <c r="F516" i="1"/>
  <c r="F518" i="1"/>
  <c r="F520" i="1"/>
  <c r="F522" i="1"/>
  <c r="H522" i="1" s="1"/>
  <c r="F524" i="1"/>
  <c r="F526" i="1"/>
  <c r="H526" i="1" s="1"/>
  <c r="J526" i="1" s="1"/>
  <c r="F528" i="1"/>
  <c r="F530" i="1"/>
  <c r="H530" i="1" s="1"/>
  <c r="F532" i="1"/>
  <c r="F534" i="1"/>
  <c r="F536" i="1"/>
  <c r="H536" i="1" s="1"/>
  <c r="F538" i="1"/>
  <c r="H538" i="1" s="1"/>
  <c r="F540" i="1"/>
  <c r="F542" i="1"/>
  <c r="H542" i="1" s="1"/>
  <c r="F544" i="1"/>
  <c r="H544" i="1" s="1"/>
  <c r="F546" i="1"/>
  <c r="H546" i="1" s="1"/>
  <c r="F548" i="1"/>
  <c r="F550" i="1"/>
  <c r="F552" i="1"/>
  <c r="F554" i="1"/>
  <c r="H554" i="1" s="1"/>
  <c r="F556" i="1"/>
  <c r="H556" i="1" s="1"/>
  <c r="F558" i="1"/>
  <c r="H558" i="1" s="1"/>
  <c r="F560" i="1"/>
  <c r="F562" i="1"/>
  <c r="H562" i="1" s="1"/>
  <c r="F564" i="1"/>
  <c r="F566" i="1"/>
  <c r="F568" i="1"/>
  <c r="F570" i="1"/>
  <c r="H570" i="1" s="1"/>
  <c r="F572" i="1"/>
  <c r="H572" i="1" s="1"/>
  <c r="J572" i="1" s="1"/>
  <c r="F574" i="1"/>
  <c r="F576" i="1"/>
  <c r="F578" i="1"/>
  <c r="F580" i="1"/>
  <c r="F582" i="1"/>
  <c r="F584" i="1"/>
  <c r="F586" i="1"/>
  <c r="F588" i="1"/>
  <c r="H588" i="1" s="1"/>
  <c r="F594" i="1"/>
  <c r="F596" i="1"/>
  <c r="F598" i="1"/>
  <c r="H598" i="1" s="1"/>
  <c r="F600" i="1"/>
  <c r="F602" i="1"/>
  <c r="F604" i="1"/>
  <c r="F606" i="1"/>
  <c r="H606" i="1" s="1"/>
  <c r="F608" i="1"/>
  <c r="H608" i="1" s="1"/>
  <c r="F610" i="1"/>
  <c r="F612" i="1"/>
  <c r="F614" i="1"/>
  <c r="F616" i="1"/>
  <c r="H616" i="1" s="1"/>
  <c r="F618" i="1"/>
  <c r="H618" i="1" s="1"/>
  <c r="F620" i="1"/>
  <c r="H620" i="1" s="1"/>
  <c r="F622" i="1"/>
  <c r="H622" i="1" s="1"/>
  <c r="F624" i="1"/>
  <c r="H624" i="1" s="1"/>
  <c r="F626" i="1"/>
  <c r="H626" i="1"/>
  <c r="F628" i="1"/>
  <c r="H628" i="1" s="1"/>
  <c r="F630" i="1"/>
  <c r="F632" i="1"/>
  <c r="F634" i="1"/>
  <c r="H634" i="1" s="1"/>
  <c r="F636" i="1"/>
  <c r="H636" i="1" s="1"/>
  <c r="F638" i="1"/>
  <c r="F640" i="1"/>
  <c r="F642" i="1"/>
  <c r="H642" i="1" s="1"/>
  <c r="F644" i="1"/>
  <c r="H644" i="1" s="1"/>
  <c r="F646" i="1"/>
  <c r="F648" i="1"/>
  <c r="F650" i="1"/>
  <c r="H650" i="1" s="1"/>
  <c r="F652" i="1"/>
  <c r="H652" i="1" s="1"/>
  <c r="F654" i="1"/>
  <c r="F656" i="1"/>
  <c r="F658" i="1"/>
  <c r="H658" i="1" s="1"/>
  <c r="F660" i="1"/>
  <c r="H660" i="1" s="1"/>
  <c r="F662" i="1"/>
  <c r="F664" i="1"/>
  <c r="H664" i="1" s="1"/>
  <c r="F666" i="1"/>
  <c r="H666" i="1" s="1"/>
  <c r="F668" i="1"/>
  <c r="H668" i="1" s="1"/>
  <c r="F670" i="1"/>
  <c r="H670" i="1" s="1"/>
  <c r="F672" i="1"/>
  <c r="F674" i="1"/>
  <c r="H674" i="1" s="1"/>
  <c r="F676" i="1"/>
  <c r="H676" i="1" s="1"/>
  <c r="F678" i="1"/>
  <c r="F680" i="1"/>
  <c r="F682" i="1"/>
  <c r="H682" i="1"/>
  <c r="F684" i="1"/>
  <c r="H684" i="1" s="1"/>
  <c r="J684" i="1" s="1"/>
  <c r="F686" i="1"/>
  <c r="F688" i="1"/>
  <c r="F690" i="1"/>
  <c r="H690" i="1" s="1"/>
  <c r="F692" i="1"/>
  <c r="F694" i="1"/>
  <c r="F696" i="1"/>
  <c r="F698" i="1"/>
  <c r="H698" i="1" s="1"/>
  <c r="F700" i="1"/>
  <c r="H700" i="1" s="1"/>
  <c r="J700" i="1" s="1"/>
  <c r="F702" i="1"/>
  <c r="H702" i="1" s="1"/>
  <c r="F704" i="1"/>
  <c r="H704" i="1" s="1"/>
  <c r="F706" i="1"/>
  <c r="H706" i="1" s="1"/>
  <c r="F708" i="1"/>
  <c r="F710" i="1"/>
  <c r="F712" i="1"/>
  <c r="F714" i="1"/>
  <c r="H714" i="1" s="1"/>
  <c r="F716" i="1"/>
  <c r="F718" i="1"/>
  <c r="F720" i="1"/>
  <c r="F722" i="1"/>
  <c r="H722" i="1" s="1"/>
  <c r="J722" i="1" s="1"/>
  <c r="F724" i="1"/>
  <c r="F726" i="1"/>
  <c r="F728" i="1"/>
  <c r="F730" i="1"/>
  <c r="H730" i="1" s="1"/>
  <c r="F732" i="1"/>
  <c r="H732" i="1" s="1"/>
  <c r="F734" i="1"/>
  <c r="F736" i="1"/>
  <c r="F738" i="1"/>
  <c r="H738" i="1" s="1"/>
  <c r="F740" i="1"/>
  <c r="F742" i="1"/>
  <c r="F744" i="1"/>
  <c r="F746" i="1"/>
  <c r="H746" i="1" s="1"/>
  <c r="F748" i="1"/>
  <c r="F750" i="1"/>
  <c r="H750" i="1" s="1"/>
  <c r="F752" i="1"/>
  <c r="F754" i="1"/>
  <c r="H754" i="1" s="1"/>
  <c r="F756" i="1"/>
  <c r="F758" i="1"/>
  <c r="F760" i="1"/>
  <c r="F762" i="1"/>
  <c r="H762" i="1" s="1"/>
  <c r="F764" i="1"/>
  <c r="F766" i="1"/>
  <c r="F768" i="1"/>
  <c r="H768" i="1" s="1"/>
  <c r="F770" i="1"/>
  <c r="H770" i="1" s="1"/>
  <c r="F772" i="1"/>
  <c r="F774" i="1"/>
  <c r="F776" i="1"/>
  <c r="F778" i="1"/>
  <c r="H778" i="1" s="1"/>
  <c r="F780" i="1"/>
  <c r="H780" i="1" s="1"/>
  <c r="F782" i="1"/>
  <c r="F784" i="1"/>
  <c r="F786" i="1"/>
  <c r="H786" i="1" s="1"/>
  <c r="F788" i="1"/>
  <c r="F790" i="1"/>
  <c r="F792" i="1"/>
  <c r="F794" i="1"/>
  <c r="H794" i="1" s="1"/>
  <c r="J794" i="1" s="1"/>
  <c r="F795" i="1"/>
  <c r="F796" i="1"/>
  <c r="G2" i="1"/>
  <c r="G4" i="1"/>
  <c r="G14" i="1"/>
  <c r="G22" i="1"/>
  <c r="I22" i="1"/>
  <c r="H22" i="1"/>
  <c r="J22" i="1" s="1"/>
  <c r="G56" i="1"/>
  <c r="G68" i="1"/>
  <c r="G106" i="1"/>
  <c r="G148" i="1"/>
  <c r="I148" i="1" s="1"/>
  <c r="G156" i="1"/>
  <c r="G162" i="1"/>
  <c r="G180" i="1"/>
  <c r="I180" i="1" s="1"/>
  <c r="G188" i="1"/>
  <c r="I188" i="1" s="1"/>
  <c r="G192" i="1"/>
  <c r="G224" i="1"/>
  <c r="G242" i="1"/>
  <c r="G252" i="1"/>
  <c r="G254" i="1"/>
  <c r="G306" i="1"/>
  <c r="G310" i="1"/>
  <c r="G312" i="1"/>
  <c r="I312" i="1" s="1"/>
  <c r="G342" i="1"/>
  <c r="G346" i="1"/>
  <c r="G360" i="1"/>
  <c r="G376" i="1"/>
  <c r="I376" i="1" s="1"/>
  <c r="J376" i="1" s="1"/>
  <c r="G378" i="1"/>
  <c r="G386" i="1"/>
  <c r="I386" i="1" s="1"/>
  <c r="J386" i="1" s="1"/>
  <c r="G392" i="1"/>
  <c r="G412" i="1"/>
  <c r="I412" i="1" s="1"/>
  <c r="G414" i="1"/>
  <c r="G416" i="1"/>
  <c r="G420" i="1"/>
  <c r="G428" i="1"/>
  <c r="I428" i="1" s="1"/>
  <c r="G440" i="1"/>
  <c r="G454" i="1"/>
  <c r="I454" i="1" s="1"/>
  <c r="G456" i="1"/>
  <c r="G464" i="1"/>
  <c r="I464" i="1" s="1"/>
  <c r="H464" i="1"/>
  <c r="G468" i="1"/>
  <c r="G488" i="1"/>
  <c r="G492" i="1"/>
  <c r="I492" i="1" s="1"/>
  <c r="G496" i="1"/>
  <c r="I496" i="1" s="1"/>
  <c r="G498" i="1"/>
  <c r="I498" i="1" s="1"/>
  <c r="J498" i="1" s="1"/>
  <c r="G526" i="1"/>
  <c r="G534" i="1"/>
  <c r="G540" i="1"/>
  <c r="I540" i="1" s="1"/>
  <c r="G562" i="1"/>
  <c r="G576" i="1"/>
  <c r="G584" i="1"/>
  <c r="G586" i="1"/>
  <c r="I586" i="1" s="1"/>
  <c r="G588" i="1"/>
  <c r="I588" i="1" s="1"/>
  <c r="G594" i="1"/>
  <c r="I594" i="1" s="1"/>
  <c r="G598" i="1"/>
  <c r="G602" i="1"/>
  <c r="I602" i="1" s="1"/>
  <c r="G614" i="1"/>
  <c r="I614" i="1" s="1"/>
  <c r="G620" i="1"/>
  <c r="G622" i="1"/>
  <c r="G628" i="1"/>
  <c r="I628" i="1" s="1"/>
  <c r="G668" i="1"/>
  <c r="G678" i="1"/>
  <c r="G680" i="1"/>
  <c r="I680" i="1" s="1"/>
  <c r="G682" i="1"/>
  <c r="I682" i="1" s="1"/>
  <c r="G684" i="1"/>
  <c r="G690" i="1"/>
  <c r="G708" i="1"/>
  <c r="I708" i="1" s="1"/>
  <c r="G710" i="1"/>
  <c r="I710" i="1" s="1"/>
  <c r="J710" i="1" s="1"/>
  <c r="G712" i="1"/>
  <c r="G716" i="1"/>
  <c r="G774" i="1"/>
  <c r="G776" i="1"/>
  <c r="I776" i="1" s="1"/>
  <c r="H776" i="1"/>
  <c r="G780" i="1"/>
  <c r="G786" i="1"/>
  <c r="I786" i="1" s="1"/>
  <c r="G790" i="1"/>
  <c r="G792" i="1"/>
  <c r="I792" i="1" s="1"/>
  <c r="G748" i="1"/>
  <c r="G802" i="1"/>
  <c r="F802" i="1"/>
  <c r="G6" i="1"/>
  <c r="G28" i="1"/>
  <c r="G90" i="1"/>
  <c r="G102" i="1"/>
  <c r="I102" i="1" s="1"/>
  <c r="G104" i="1"/>
  <c r="I104" i="1"/>
  <c r="G108" i="1"/>
  <c r="G144" i="1"/>
  <c r="G158" i="1"/>
  <c r="G230" i="1"/>
  <c r="I230" i="1" s="1"/>
  <c r="G258" i="1"/>
  <c r="G274" i="1"/>
  <c r="I274" i="1" s="1"/>
  <c r="J274" i="1" s="1"/>
  <c r="G282" i="1"/>
  <c r="G284" i="1"/>
  <c r="I284" i="1" s="1"/>
  <c r="H284" i="1"/>
  <c r="G294" i="1"/>
  <c r="G296" i="1"/>
  <c r="G300" i="1"/>
  <c r="G318" i="1"/>
  <c r="I318" i="1" s="1"/>
  <c r="G380" i="1"/>
  <c r="I380" i="1" s="1"/>
  <c r="J380" i="1" s="1"/>
  <c r="G388" i="1"/>
  <c r="G400" i="1"/>
  <c r="G406" i="1"/>
  <c r="I406" i="1" s="1"/>
  <c r="G418" i="1"/>
  <c r="G442" i="1"/>
  <c r="I442" i="1" s="1"/>
  <c r="G460" i="1"/>
  <c r="I460" i="1" s="1"/>
  <c r="G478" i="1"/>
  <c r="I478" i="1" s="1"/>
  <c r="G486" i="1"/>
  <c r="I486" i="1" s="1"/>
  <c r="G524" i="1"/>
  <c r="G548" i="1"/>
  <c r="G556" i="1"/>
  <c r="I556" i="1" s="1"/>
  <c r="G564" i="1"/>
  <c r="G572" i="1"/>
  <c r="G578" i="1"/>
  <c r="I578" i="1" s="1"/>
  <c r="J578" i="1" s="1"/>
  <c r="G582" i="1"/>
  <c r="I582" i="1"/>
  <c r="H582" i="1"/>
  <c r="G638" i="1"/>
  <c r="G640" i="1"/>
  <c r="G646" i="1"/>
  <c r="G654" i="1"/>
  <c r="I654" i="1" s="1"/>
  <c r="H654" i="1"/>
  <c r="G656" i="1"/>
  <c r="G670" i="1"/>
  <c r="G672" i="1"/>
  <c r="G686" i="1"/>
  <c r="I686" i="1" s="1"/>
  <c r="H686" i="1"/>
  <c r="G772" i="1"/>
  <c r="G778" i="1"/>
  <c r="I778" i="1" s="1"/>
  <c r="G8" i="1"/>
  <c r="I8" i="1" s="1"/>
  <c r="G10" i="1"/>
  <c r="G12" i="1"/>
  <c r="G16" i="1"/>
  <c r="G18" i="1"/>
  <c r="I18" i="1" s="1"/>
  <c r="J18" i="1" s="1"/>
  <c r="G20" i="1"/>
  <c r="G24" i="1"/>
  <c r="G26" i="1"/>
  <c r="I26" i="1" s="1"/>
  <c r="G30" i="1"/>
  <c r="I30" i="1" s="1"/>
  <c r="H30" i="1"/>
  <c r="G34" i="1"/>
  <c r="G36" i="1"/>
  <c r="G38" i="1"/>
  <c r="G40" i="1"/>
  <c r="I40" i="1"/>
  <c r="G42" i="1"/>
  <c r="I42" i="1" s="1"/>
  <c r="G44" i="1"/>
  <c r="G46" i="1"/>
  <c r="G48" i="1"/>
  <c r="I48" i="1" s="1"/>
  <c r="G50" i="1"/>
  <c r="G52" i="1"/>
  <c r="G54" i="1"/>
  <c r="G58" i="1"/>
  <c r="I58" i="1"/>
  <c r="J58" i="1" s="1"/>
  <c r="G60" i="1"/>
  <c r="I60" i="1" s="1"/>
  <c r="G62" i="1"/>
  <c r="G64" i="1"/>
  <c r="G66" i="1"/>
  <c r="I66" i="1" s="1"/>
  <c r="G70" i="1"/>
  <c r="I70" i="1" s="1"/>
  <c r="G72" i="1"/>
  <c r="G74" i="1"/>
  <c r="G76" i="1"/>
  <c r="I76" i="1" s="1"/>
  <c r="G78" i="1"/>
  <c r="G80" i="1"/>
  <c r="I80" i="1" s="1"/>
  <c r="G82" i="1"/>
  <c r="G84" i="1"/>
  <c r="I84" i="1" s="1"/>
  <c r="H84" i="1"/>
  <c r="G86" i="1"/>
  <c r="I86" i="1" s="1"/>
  <c r="G88" i="1"/>
  <c r="I88" i="1" s="1"/>
  <c r="J88" i="1" s="1"/>
  <c r="G92" i="1"/>
  <c r="G94" i="1"/>
  <c r="I94" i="1" s="1"/>
  <c r="G96" i="1"/>
  <c r="I96" i="1" s="1"/>
  <c r="G98" i="1"/>
  <c r="G100" i="1"/>
  <c r="G110" i="1"/>
  <c r="I110" i="1" s="1"/>
  <c r="H110" i="1"/>
  <c r="G112" i="1"/>
  <c r="I112" i="1" s="1"/>
  <c r="G114" i="1"/>
  <c r="G116" i="1"/>
  <c r="G118" i="1"/>
  <c r="I118" i="1" s="1"/>
  <c r="G120" i="1"/>
  <c r="G122" i="1"/>
  <c r="G124" i="1"/>
  <c r="G126" i="1"/>
  <c r="I126" i="1" s="1"/>
  <c r="G128" i="1"/>
  <c r="I128" i="1" s="1"/>
  <c r="J128" i="1" s="1"/>
  <c r="G130" i="1"/>
  <c r="I130" i="1" s="1"/>
  <c r="G132" i="1"/>
  <c r="G134" i="1"/>
  <c r="I134" i="1" s="1"/>
  <c r="G136" i="1"/>
  <c r="G138" i="1"/>
  <c r="G140" i="1"/>
  <c r="G142" i="1"/>
  <c r="I142" i="1" s="1"/>
  <c r="G146" i="1"/>
  <c r="I146" i="1" s="1"/>
  <c r="G150" i="1"/>
  <c r="G152" i="1"/>
  <c r="G154" i="1"/>
  <c r="I154" i="1" s="1"/>
  <c r="G160" i="1"/>
  <c r="G164" i="1"/>
  <c r="G166" i="1"/>
  <c r="G168" i="1"/>
  <c r="I168" i="1" s="1"/>
  <c r="G170" i="1"/>
  <c r="G172" i="1"/>
  <c r="G174" i="1"/>
  <c r="G176" i="1"/>
  <c r="I176" i="1" s="1"/>
  <c r="H176" i="1"/>
  <c r="G178" i="1"/>
  <c r="I178" i="1" s="1"/>
  <c r="G182" i="1"/>
  <c r="I182" i="1" s="1"/>
  <c r="G184" i="1"/>
  <c r="G186" i="1"/>
  <c r="I186" i="1" s="1"/>
  <c r="G190" i="1"/>
  <c r="G194" i="1"/>
  <c r="G196" i="1"/>
  <c r="G198" i="1"/>
  <c r="G200" i="1"/>
  <c r="G202" i="1"/>
  <c r="I202" i="1" s="1"/>
  <c r="G204" i="1"/>
  <c r="G206" i="1"/>
  <c r="G208" i="1"/>
  <c r="G210" i="1"/>
  <c r="G212" i="1"/>
  <c r="G214" i="1"/>
  <c r="I214" i="1" s="1"/>
  <c r="G216" i="1"/>
  <c r="I216" i="1" s="1"/>
  <c r="G218" i="1"/>
  <c r="I218" i="1" s="1"/>
  <c r="G220" i="1"/>
  <c r="G222" i="1"/>
  <c r="I222" i="1" s="1"/>
  <c r="G226" i="1"/>
  <c r="I226" i="1" s="1"/>
  <c r="J226" i="1" s="1"/>
  <c r="G228" i="1"/>
  <c r="I228" i="1" s="1"/>
  <c r="G232" i="1"/>
  <c r="G234" i="1"/>
  <c r="I234" i="1" s="1"/>
  <c r="G236" i="1"/>
  <c r="I236" i="1" s="1"/>
  <c r="G238" i="1"/>
  <c r="I238" i="1" s="1"/>
  <c r="G240" i="1"/>
  <c r="I240" i="1" s="1"/>
  <c r="G244" i="1"/>
  <c r="I244" i="1" s="1"/>
  <c r="G246" i="1"/>
  <c r="I246" i="1" s="1"/>
  <c r="G248" i="1"/>
  <c r="G250" i="1"/>
  <c r="G256" i="1"/>
  <c r="I256" i="1"/>
  <c r="H256" i="1"/>
  <c r="G260" i="1"/>
  <c r="G262" i="1"/>
  <c r="G264" i="1"/>
  <c r="I264" i="1" s="1"/>
  <c r="G266" i="1"/>
  <c r="I266" i="1" s="1"/>
  <c r="G268" i="1"/>
  <c r="G270" i="1"/>
  <c r="G272" i="1"/>
  <c r="G276" i="1"/>
  <c r="I276" i="1" s="1"/>
  <c r="G278" i="1"/>
  <c r="G280" i="1"/>
  <c r="G286" i="1"/>
  <c r="G288" i="1"/>
  <c r="I288" i="1" s="1"/>
  <c r="H288" i="1"/>
  <c r="G290" i="1"/>
  <c r="G292" i="1"/>
  <c r="I292" i="1" s="1"/>
  <c r="G298" i="1"/>
  <c r="G302" i="1"/>
  <c r="I302" i="1" s="1"/>
  <c r="G304" i="1"/>
  <c r="G308" i="1"/>
  <c r="G314" i="1"/>
  <c r="I314" i="1" s="1"/>
  <c r="G316" i="1"/>
  <c r="I316" i="1" s="1"/>
  <c r="G320" i="1"/>
  <c r="G322" i="1"/>
  <c r="I322" i="1" s="1"/>
  <c r="G324" i="1"/>
  <c r="G326" i="1"/>
  <c r="I326" i="1" s="1"/>
  <c r="G328" i="1"/>
  <c r="G330" i="1"/>
  <c r="G332" i="1"/>
  <c r="G334" i="1"/>
  <c r="I334" i="1"/>
  <c r="G336" i="1"/>
  <c r="G338" i="1"/>
  <c r="I338" i="1" s="1"/>
  <c r="G340" i="1"/>
  <c r="G344" i="1"/>
  <c r="I344" i="1" s="1"/>
  <c r="G348" i="1"/>
  <c r="G350" i="1"/>
  <c r="G352" i="1"/>
  <c r="I352" i="1" s="1"/>
  <c r="J352" i="1" s="1"/>
  <c r="G354" i="1"/>
  <c r="I354" i="1" s="1"/>
  <c r="G356" i="1"/>
  <c r="G358" i="1"/>
  <c r="G362" i="1"/>
  <c r="I362" i="1" s="1"/>
  <c r="G364" i="1"/>
  <c r="I364" i="1" s="1"/>
  <c r="G366" i="1"/>
  <c r="G368" i="1"/>
  <c r="I368" i="1" s="1"/>
  <c r="G370" i="1"/>
  <c r="I370" i="1" s="1"/>
  <c r="J370" i="1" s="1"/>
  <c r="G372" i="1"/>
  <c r="I372" i="1" s="1"/>
  <c r="G374" i="1"/>
  <c r="G382" i="1"/>
  <c r="G384" i="1"/>
  <c r="G390" i="1"/>
  <c r="I390" i="1" s="1"/>
  <c r="J390" i="1" s="1"/>
  <c r="H390" i="1"/>
  <c r="G394" i="1"/>
  <c r="G396" i="1"/>
  <c r="I396" i="1" s="1"/>
  <c r="J396" i="1" s="1"/>
  <c r="G398" i="1"/>
  <c r="G402" i="1"/>
  <c r="I402" i="1" s="1"/>
  <c r="G404" i="1"/>
  <c r="G408" i="1"/>
  <c r="G410" i="1"/>
  <c r="I410" i="1" s="1"/>
  <c r="G422" i="1"/>
  <c r="I422" i="1" s="1"/>
  <c r="G424" i="1"/>
  <c r="G426" i="1"/>
  <c r="I426" i="1" s="1"/>
  <c r="G430" i="1"/>
  <c r="G432" i="1"/>
  <c r="I432" i="1" s="1"/>
  <c r="H432" i="1"/>
  <c r="G434" i="1"/>
  <c r="G436" i="1"/>
  <c r="G438" i="1"/>
  <c r="G444" i="1"/>
  <c r="I444" i="1"/>
  <c r="H444" i="1"/>
  <c r="G446" i="1"/>
  <c r="G448" i="1"/>
  <c r="G450" i="1"/>
  <c r="G452" i="1"/>
  <c r="I452" i="1" s="1"/>
  <c r="J452" i="1" s="1"/>
  <c r="H452" i="1"/>
  <c r="G458" i="1"/>
  <c r="G462" i="1"/>
  <c r="I462" i="1" s="1"/>
  <c r="G466" i="1"/>
  <c r="I466" i="1" s="1"/>
  <c r="G470" i="1"/>
  <c r="I470" i="1" s="1"/>
  <c r="J470" i="1" s="1"/>
  <c r="G472" i="1"/>
  <c r="G474" i="1"/>
  <c r="G476" i="1"/>
  <c r="G480" i="1"/>
  <c r="I480" i="1" s="1"/>
  <c r="G482" i="1"/>
  <c r="I482" i="1" s="1"/>
  <c r="J482" i="1" s="1"/>
  <c r="G484" i="1"/>
  <c r="G490" i="1"/>
  <c r="I490" i="1" s="1"/>
  <c r="G494" i="1"/>
  <c r="I494" i="1" s="1"/>
  <c r="G500" i="1"/>
  <c r="G502" i="1"/>
  <c r="G504" i="1"/>
  <c r="I504" i="1" s="1"/>
  <c r="G506" i="1"/>
  <c r="I506" i="1" s="1"/>
  <c r="G508" i="1"/>
  <c r="I508" i="1" s="1"/>
  <c r="G510" i="1"/>
  <c r="G512" i="1"/>
  <c r="G514" i="1"/>
  <c r="I514" i="1" s="1"/>
  <c r="G516" i="1"/>
  <c r="G518" i="1"/>
  <c r="G520" i="1"/>
  <c r="G522" i="1"/>
  <c r="I522" i="1" s="1"/>
  <c r="G528" i="1"/>
  <c r="G530" i="1"/>
  <c r="G532" i="1"/>
  <c r="G536" i="1"/>
  <c r="I536" i="1" s="1"/>
  <c r="G538" i="1"/>
  <c r="G542" i="1"/>
  <c r="G544" i="1"/>
  <c r="G546" i="1"/>
  <c r="I546" i="1" s="1"/>
  <c r="J546" i="1" s="1"/>
  <c r="G550" i="1"/>
  <c r="G552" i="1"/>
  <c r="G554" i="1"/>
  <c r="G558" i="1"/>
  <c r="I558" i="1" s="1"/>
  <c r="G560" i="1"/>
  <c r="G566" i="1"/>
  <c r="G568" i="1"/>
  <c r="I568" i="1" s="1"/>
  <c r="G570" i="1"/>
  <c r="I570" i="1" s="1"/>
  <c r="G574" i="1"/>
  <c r="G580" i="1"/>
  <c r="I580" i="1" s="1"/>
  <c r="G590" i="1"/>
  <c r="G592" i="1"/>
  <c r="I592" i="1" s="1"/>
  <c r="H592" i="1"/>
  <c r="G596" i="1"/>
  <c r="I596" i="1" s="1"/>
  <c r="G600" i="1"/>
  <c r="G604" i="1"/>
  <c r="I604" i="1" s="1"/>
  <c r="G606" i="1"/>
  <c r="I606" i="1"/>
  <c r="J606" i="1" s="1"/>
  <c r="G608" i="1"/>
  <c r="G610" i="1"/>
  <c r="G612" i="1"/>
  <c r="G616" i="1"/>
  <c r="I616" i="1" s="1"/>
  <c r="G618" i="1"/>
  <c r="I618" i="1" s="1"/>
  <c r="G624" i="1"/>
  <c r="I624" i="1" s="1"/>
  <c r="G626" i="1"/>
  <c r="G630" i="1"/>
  <c r="I630" i="1" s="1"/>
  <c r="H630" i="1"/>
  <c r="G632" i="1"/>
  <c r="I632" i="1" s="1"/>
  <c r="G634" i="1"/>
  <c r="G636" i="1"/>
  <c r="G642" i="1"/>
  <c r="I642" i="1" s="1"/>
  <c r="G644" i="1"/>
  <c r="G648" i="1"/>
  <c r="G650" i="1"/>
  <c r="G652" i="1"/>
  <c r="I652" i="1" s="1"/>
  <c r="G658" i="1"/>
  <c r="G660" i="1"/>
  <c r="I660" i="1" s="1"/>
  <c r="G662" i="1"/>
  <c r="G664" i="1"/>
  <c r="I664" i="1" s="1"/>
  <c r="G666" i="1"/>
  <c r="G674" i="1"/>
  <c r="G676" i="1"/>
  <c r="G688" i="1"/>
  <c r="I688" i="1" s="1"/>
  <c r="H688" i="1"/>
  <c r="G692" i="1"/>
  <c r="G694" i="1"/>
  <c r="G696" i="1"/>
  <c r="I696" i="1" s="1"/>
  <c r="G698" i="1"/>
  <c r="I698" i="1" s="1"/>
  <c r="G700" i="1"/>
  <c r="G702" i="1"/>
  <c r="G704" i="1"/>
  <c r="G706" i="1"/>
  <c r="I706" i="1" s="1"/>
  <c r="G714" i="1"/>
  <c r="G718" i="1"/>
  <c r="G720" i="1"/>
  <c r="I720" i="1" s="1"/>
  <c r="J720" i="1" s="1"/>
  <c r="G722" i="1"/>
  <c r="I722" i="1" s="1"/>
  <c r="G724" i="1"/>
  <c r="I724" i="1" s="1"/>
  <c r="G726" i="1"/>
  <c r="I726" i="1" s="1"/>
  <c r="G728" i="1"/>
  <c r="G730" i="1"/>
  <c r="I730" i="1" s="1"/>
  <c r="J730" i="1" s="1"/>
  <c r="G732" i="1"/>
  <c r="G734" i="1"/>
  <c r="G736" i="1"/>
  <c r="I736" i="1" s="1"/>
  <c r="J736" i="1" s="1"/>
  <c r="G738" i="1"/>
  <c r="I738" i="1" s="1"/>
  <c r="G740" i="1"/>
  <c r="G742" i="1"/>
  <c r="G744" i="1"/>
  <c r="G746" i="1"/>
  <c r="I746" i="1" s="1"/>
  <c r="G750" i="1"/>
  <c r="G752" i="1"/>
  <c r="G754" i="1"/>
  <c r="I754" i="1" s="1"/>
  <c r="G756" i="1"/>
  <c r="I756" i="1" s="1"/>
  <c r="H756" i="1"/>
  <c r="G758" i="1"/>
  <c r="I758" i="1" s="1"/>
  <c r="G760" i="1"/>
  <c r="G762" i="1"/>
  <c r="G764" i="1"/>
  <c r="I764" i="1"/>
  <c r="H764" i="1"/>
  <c r="G766" i="1"/>
  <c r="G768" i="1"/>
  <c r="I768" i="1" s="1"/>
  <c r="G770" i="1"/>
  <c r="I770" i="1" s="1"/>
  <c r="G782" i="1"/>
  <c r="I782" i="1" s="1"/>
  <c r="J782" i="1" s="1"/>
  <c r="H782" i="1"/>
  <c r="G784" i="1"/>
  <c r="I784" i="1" s="1"/>
  <c r="G788" i="1"/>
  <c r="I788" i="1" s="1"/>
  <c r="G794" i="1"/>
  <c r="I794" i="1" s="1"/>
  <c r="G795" i="1"/>
  <c r="I795" i="1" s="1"/>
  <c r="H795" i="1"/>
  <c r="G796" i="1"/>
  <c r="E809" i="1"/>
  <c r="D809" i="1"/>
  <c r="C809" i="1"/>
  <c r="B809" i="1"/>
  <c r="E798" i="1"/>
  <c r="D798" i="1"/>
  <c r="C798" i="1"/>
  <c r="B798" i="1"/>
  <c r="H796" i="1"/>
  <c r="H2" i="1"/>
  <c r="H6" i="1"/>
  <c r="H10" i="1"/>
  <c r="H18" i="1"/>
  <c r="H32" i="1"/>
  <c r="I32" i="1"/>
  <c r="H36" i="1"/>
  <c r="H38" i="1"/>
  <c r="H40" i="1"/>
  <c r="J40" i="1" s="1"/>
  <c r="I50" i="1"/>
  <c r="H52" i="1"/>
  <c r="H54" i="1"/>
  <c r="H56" i="1"/>
  <c r="H64" i="1"/>
  <c r="H68" i="1"/>
  <c r="H70" i="1"/>
  <c r="H72" i="1"/>
  <c r="H78" i="1"/>
  <c r="H80" i="1"/>
  <c r="H86" i="1"/>
  <c r="H88" i="1"/>
  <c r="H94" i="1"/>
  <c r="H96" i="1"/>
  <c r="H100" i="1"/>
  <c r="H102" i="1"/>
  <c r="H104" i="1"/>
  <c r="H112" i="1"/>
  <c r="H116" i="1"/>
  <c r="H118" i="1"/>
  <c r="H124" i="1"/>
  <c r="H126" i="1"/>
  <c r="H128" i="1"/>
  <c r="H132" i="1"/>
  <c r="H136" i="1"/>
  <c r="H144" i="1"/>
  <c r="H150" i="1"/>
  <c r="H156" i="1"/>
  <c r="H158" i="1"/>
  <c r="H160" i="1"/>
  <c r="H164" i="1"/>
  <c r="H166" i="1"/>
  <c r="H172" i="1"/>
  <c r="H174" i="1"/>
  <c r="H184" i="1"/>
  <c r="H188" i="1"/>
  <c r="J188" i="1" s="1"/>
  <c r="H190" i="1"/>
  <c r="H192" i="1"/>
  <c r="H196" i="1"/>
  <c r="H198" i="1"/>
  <c r="H204" i="1"/>
  <c r="H208" i="1"/>
  <c r="H212" i="1"/>
  <c r="H216" i="1"/>
  <c r="H220" i="1"/>
  <c r="H224" i="1"/>
  <c r="J224" i="1" s="1"/>
  <c r="H228" i="1"/>
  <c r="H232" i="1"/>
  <c r="H236" i="1"/>
  <c r="H246" i="1"/>
  <c r="H248" i="1"/>
  <c r="H252" i="1"/>
  <c r="J252" i="1" s="1"/>
  <c r="I252" i="1"/>
  <c r="H254" i="1"/>
  <c r="H260" i="1"/>
  <c r="J260" i="1" s="1"/>
  <c r="H262" i="1"/>
  <c r="H268" i="1"/>
  <c r="H270" i="1"/>
  <c r="H272" i="1"/>
  <c r="H278" i="1"/>
  <c r="H292" i="1"/>
  <c r="H300" i="1"/>
  <c r="H304" i="1"/>
  <c r="H310" i="1"/>
  <c r="J310" i="1" s="1"/>
  <c r="H316" i="1"/>
  <c r="H318" i="1"/>
  <c r="H320" i="1"/>
  <c r="H324" i="1"/>
  <c r="H332" i="1"/>
  <c r="H336" i="1"/>
  <c r="H340" i="1"/>
  <c r="H342" i="1"/>
  <c r="J342" i="1" s="1"/>
  <c r="H348" i="1"/>
  <c r="H350" i="1"/>
  <c r="H352" i="1"/>
  <c r="H360" i="1"/>
  <c r="H366" i="1"/>
  <c r="H368" i="1"/>
  <c r="H374" i="1"/>
  <c r="J374" i="1" s="1"/>
  <c r="H376" i="1"/>
  <c r="H380" i="1"/>
  <c r="H382" i="1"/>
  <c r="H384" i="1"/>
  <c r="I384" i="1"/>
  <c r="H396" i="1"/>
  <c r="H398" i="1"/>
  <c r="J398" i="1" s="1"/>
  <c r="H400" i="1"/>
  <c r="I400" i="1"/>
  <c r="J400" i="1" s="1"/>
  <c r="H408" i="1"/>
  <c r="H412" i="1"/>
  <c r="H414" i="1"/>
  <c r="H416" i="1"/>
  <c r="H420" i="1"/>
  <c r="J420" i="1" s="1"/>
  <c r="H424" i="1"/>
  <c r="H430" i="1"/>
  <c r="H436" i="1"/>
  <c r="H438" i="1"/>
  <c r="H440" i="1"/>
  <c r="H446" i="1"/>
  <c r="H448" i="1"/>
  <c r="H454" i="1"/>
  <c r="H456" i="1"/>
  <c r="H460" i="1"/>
  <c r="H468" i="1"/>
  <c r="I468" i="1"/>
  <c r="H472" i="1"/>
  <c r="H476" i="1"/>
  <c r="I476" i="1"/>
  <c r="H478" i="1"/>
  <c r="J478" i="1" s="1"/>
  <c r="H484" i="1"/>
  <c r="I484" i="1"/>
  <c r="J484" i="1" s="1"/>
  <c r="H488" i="1"/>
  <c r="H492" i="1"/>
  <c r="H500" i="1"/>
  <c r="H502" i="1"/>
  <c r="H504" i="1"/>
  <c r="H510" i="1"/>
  <c r="J510" i="1" s="1"/>
  <c r="H512" i="1"/>
  <c r="H516" i="1"/>
  <c r="H518" i="1"/>
  <c r="H520" i="1"/>
  <c r="H524" i="1"/>
  <c r="H528" i="1"/>
  <c r="H532" i="1"/>
  <c r="J532" i="1" s="1"/>
  <c r="H534" i="1"/>
  <c r="H540" i="1"/>
  <c r="J540" i="1" s="1"/>
  <c r="H548" i="1"/>
  <c r="H560" i="1"/>
  <c r="H564" i="1"/>
  <c r="H566" i="1"/>
  <c r="J566" i="1" s="1"/>
  <c r="I566" i="1"/>
  <c r="H568" i="1"/>
  <c r="H574" i="1"/>
  <c r="H576" i="1"/>
  <c r="H578" i="1"/>
  <c r="H580" i="1"/>
  <c r="H584" i="1"/>
  <c r="H586" i="1"/>
  <c r="H590" i="1"/>
  <c r="H594" i="1"/>
  <c r="H596" i="1"/>
  <c r="H600" i="1"/>
  <c r="H602" i="1"/>
  <c r="H604" i="1"/>
  <c r="J604" i="1" s="1"/>
  <c r="H610" i="1"/>
  <c r="H612" i="1"/>
  <c r="H614" i="1"/>
  <c r="I620" i="1"/>
  <c r="H632" i="1"/>
  <c r="H638" i="1"/>
  <c r="J638" i="1" s="1"/>
  <c r="H640" i="1"/>
  <c r="H646" i="1"/>
  <c r="H648" i="1"/>
  <c r="H656" i="1"/>
  <c r="H662" i="1"/>
  <c r="I662" i="1"/>
  <c r="H672" i="1"/>
  <c r="J672" i="1" s="1"/>
  <c r="H678" i="1"/>
  <c r="H680" i="1"/>
  <c r="H692" i="1"/>
  <c r="H694" i="1"/>
  <c r="H696" i="1"/>
  <c r="H708" i="1"/>
  <c r="H710" i="1"/>
  <c r="H712" i="1"/>
  <c r="H718" i="1"/>
  <c r="I718" i="1"/>
  <c r="H720" i="1"/>
  <c r="H724" i="1"/>
  <c r="H726" i="1"/>
  <c r="H728" i="1"/>
  <c r="H734" i="1"/>
  <c r="J734" i="1" s="1"/>
  <c r="H736" i="1"/>
  <c r="H740" i="1"/>
  <c r="H742" i="1"/>
  <c r="H744" i="1"/>
  <c r="H748" i="1"/>
  <c r="J748" i="1" s="1"/>
  <c r="H752" i="1"/>
  <c r="H758" i="1"/>
  <c r="H760" i="1"/>
  <c r="H766" i="1"/>
  <c r="H772" i="1"/>
  <c r="H774" i="1"/>
  <c r="H784" i="1"/>
  <c r="J784" i="1" s="1"/>
  <c r="H788" i="1"/>
  <c r="H792" i="1"/>
  <c r="H797" i="1"/>
  <c r="J797" i="1" s="1"/>
  <c r="I4" i="1"/>
  <c r="I10" i="1"/>
  <c r="I12" i="1"/>
  <c r="I14" i="1"/>
  <c r="I20" i="1"/>
  <c r="I24" i="1"/>
  <c r="I28" i="1"/>
  <c r="I34" i="1"/>
  <c r="I36" i="1"/>
  <c r="J36" i="1" s="1"/>
  <c r="I38" i="1"/>
  <c r="I44" i="1"/>
  <c r="I46" i="1"/>
  <c r="I52" i="1"/>
  <c r="I54" i="1"/>
  <c r="J54" i="1" s="1"/>
  <c r="I56" i="1"/>
  <c r="I64" i="1"/>
  <c r="J64" i="1" s="1"/>
  <c r="I68" i="1"/>
  <c r="I72" i="1"/>
  <c r="I74" i="1"/>
  <c r="I78" i="1"/>
  <c r="J78" i="1" s="1"/>
  <c r="I82" i="1"/>
  <c r="I90" i="1"/>
  <c r="I92" i="1"/>
  <c r="I98" i="1"/>
  <c r="I100" i="1"/>
  <c r="I106" i="1"/>
  <c r="I108" i="1"/>
  <c r="I116" i="1"/>
  <c r="I120" i="1"/>
  <c r="I122" i="1"/>
  <c r="I124" i="1"/>
  <c r="I132" i="1"/>
  <c r="I136" i="1"/>
  <c r="J136" i="1" s="1"/>
  <c r="I138" i="1"/>
  <c r="I140" i="1"/>
  <c r="I144" i="1"/>
  <c r="J144" i="1" s="1"/>
  <c r="I150" i="1"/>
  <c r="I152" i="1"/>
  <c r="I156" i="1"/>
  <c r="I158" i="1"/>
  <c r="I160" i="1"/>
  <c r="J160" i="1"/>
  <c r="I162" i="1"/>
  <c r="I164" i="1"/>
  <c r="I166" i="1"/>
  <c r="I170" i="1"/>
  <c r="I172" i="1"/>
  <c r="I174" i="1"/>
  <c r="J174" i="1" s="1"/>
  <c r="I190" i="1"/>
  <c r="I194" i="1"/>
  <c r="I196" i="1"/>
  <c r="I198" i="1"/>
  <c r="J198" i="1" s="1"/>
  <c r="I200" i="1"/>
  <c r="I204" i="1"/>
  <c r="J204" i="1" s="1"/>
  <c r="I206" i="1"/>
  <c r="H206" i="1"/>
  <c r="J206" i="1" s="1"/>
  <c r="I208" i="1"/>
  <c r="I212" i="1"/>
  <c r="I220" i="1"/>
  <c r="I232" i="1"/>
  <c r="I242" i="1"/>
  <c r="I248" i="1"/>
  <c r="J248" i="1" s="1"/>
  <c r="I250" i="1"/>
  <c r="I254" i="1"/>
  <c r="I258" i="1"/>
  <c r="I260" i="1"/>
  <c r="I262" i="1"/>
  <c r="I268" i="1"/>
  <c r="J268" i="1" s="1"/>
  <c r="I270" i="1"/>
  <c r="J270" i="1"/>
  <c r="I272" i="1"/>
  <c r="I278" i="1"/>
  <c r="J278" i="1" s="1"/>
  <c r="I280" i="1"/>
  <c r="I286" i="1"/>
  <c r="I290" i="1"/>
  <c r="J290" i="1" s="1"/>
  <c r="I294" i="1"/>
  <c r="I296" i="1"/>
  <c r="I298" i="1"/>
  <c r="I300" i="1"/>
  <c r="I304" i="1"/>
  <c r="I306" i="1"/>
  <c r="I308" i="1"/>
  <c r="I310" i="1"/>
  <c r="I320" i="1"/>
  <c r="I324" i="1"/>
  <c r="J324" i="1" s="1"/>
  <c r="I328" i="1"/>
  <c r="I330" i="1"/>
  <c r="I332" i="1"/>
  <c r="I336" i="1"/>
  <c r="J336" i="1" s="1"/>
  <c r="I340" i="1"/>
  <c r="I342" i="1"/>
  <c r="I346" i="1"/>
  <c r="I348" i="1"/>
  <c r="I350" i="1"/>
  <c r="I356" i="1"/>
  <c r="I358" i="1"/>
  <c r="I360" i="1"/>
  <c r="I366" i="1"/>
  <c r="J366" i="1" s="1"/>
  <c r="I374" i="1"/>
  <c r="I378" i="1"/>
  <c r="I382" i="1"/>
  <c r="I388" i="1"/>
  <c r="I392" i="1"/>
  <c r="I394" i="1"/>
  <c r="I398" i="1"/>
  <c r="I404" i="1"/>
  <c r="I408" i="1"/>
  <c r="I414" i="1"/>
  <c r="J414" i="1" s="1"/>
  <c r="I418" i="1"/>
  <c r="J418" i="1" s="1"/>
  <c r="I420" i="1"/>
  <c r="I424" i="1"/>
  <c r="I430" i="1"/>
  <c r="I434" i="1"/>
  <c r="I436" i="1"/>
  <c r="I438" i="1"/>
  <c r="I440" i="1"/>
  <c r="J440" i="1" s="1"/>
  <c r="I446" i="1"/>
  <c r="I448" i="1"/>
  <c r="I450" i="1"/>
  <c r="I456" i="1"/>
  <c r="J456" i="1" s="1"/>
  <c r="I458" i="1"/>
  <c r="I474" i="1"/>
  <c r="J474" i="1" s="1"/>
  <c r="I488" i="1"/>
  <c r="I500" i="1"/>
  <c r="J500" i="1"/>
  <c r="I502" i="1"/>
  <c r="I510" i="1"/>
  <c r="I512" i="1"/>
  <c r="I516" i="1"/>
  <c r="I518" i="1"/>
  <c r="I520" i="1"/>
  <c r="I524" i="1"/>
  <c r="J524" i="1" s="1"/>
  <c r="I526" i="1"/>
  <c r="I530" i="1"/>
  <c r="I532" i="1"/>
  <c r="I534" i="1"/>
  <c r="J534" i="1" s="1"/>
  <c r="I538" i="1"/>
  <c r="I542" i="1"/>
  <c r="I544" i="1"/>
  <c r="I548" i="1"/>
  <c r="J548" i="1" s="1"/>
  <c r="I554" i="1"/>
  <c r="I560" i="1"/>
  <c r="I562" i="1"/>
  <c r="I564" i="1"/>
  <c r="I572" i="1"/>
  <c r="I574" i="1"/>
  <c r="J574" i="1" s="1"/>
  <c r="I576" i="1"/>
  <c r="J576" i="1" s="1"/>
  <c r="I584" i="1"/>
  <c r="I2" i="1"/>
  <c r="J2" i="1" s="1"/>
  <c r="I16" i="1"/>
  <c r="I62" i="1"/>
  <c r="I114" i="1"/>
  <c r="I184" i="1"/>
  <c r="I192" i="1"/>
  <c r="I210" i="1"/>
  <c r="J210" i="1" s="1"/>
  <c r="I224" i="1"/>
  <c r="I282" i="1"/>
  <c r="J282" i="1" s="1"/>
  <c r="I416" i="1"/>
  <c r="I472" i="1"/>
  <c r="J472" i="1" s="1"/>
  <c r="I528" i="1"/>
  <c r="I590" i="1"/>
  <c r="I598" i="1"/>
  <c r="I600" i="1"/>
  <c r="J600" i="1" s="1"/>
  <c r="I608" i="1"/>
  <c r="I610" i="1"/>
  <c r="I612" i="1"/>
  <c r="I622" i="1"/>
  <c r="I626" i="1"/>
  <c r="J626" i="1" s="1"/>
  <c r="I634" i="1"/>
  <c r="I636" i="1"/>
  <c r="I638" i="1"/>
  <c r="I640" i="1"/>
  <c r="J640" i="1" s="1"/>
  <c r="I644" i="1"/>
  <c r="I646" i="1"/>
  <c r="I648" i="1"/>
  <c r="I650" i="1"/>
  <c r="J650" i="1" s="1"/>
  <c r="I656" i="1"/>
  <c r="I658" i="1"/>
  <c r="I666" i="1"/>
  <c r="I668" i="1"/>
  <c r="I670" i="1"/>
  <c r="I672" i="1"/>
  <c r="I674" i="1"/>
  <c r="J674" i="1" s="1"/>
  <c r="I676" i="1"/>
  <c r="I678" i="1"/>
  <c r="J678" i="1" s="1"/>
  <c r="I684" i="1"/>
  <c r="I690" i="1"/>
  <c r="I692" i="1"/>
  <c r="I694" i="1"/>
  <c r="J694" i="1" s="1"/>
  <c r="I700" i="1"/>
  <c r="I702" i="1"/>
  <c r="I704" i="1"/>
  <c r="I712" i="1"/>
  <c r="J712" i="1" s="1"/>
  <c r="I714" i="1"/>
  <c r="I716" i="1"/>
  <c r="J724" i="1"/>
  <c r="I728" i="1"/>
  <c r="I732" i="1"/>
  <c r="I734" i="1"/>
  <c r="I740" i="1"/>
  <c r="I742" i="1"/>
  <c r="I744" i="1"/>
  <c r="J744" i="1" s="1"/>
  <c r="I748" i="1"/>
  <c r="I750" i="1"/>
  <c r="I752" i="1"/>
  <c r="J752" i="1" s="1"/>
  <c r="I760" i="1"/>
  <c r="I762" i="1"/>
  <c r="J762" i="1" s="1"/>
  <c r="I766" i="1"/>
  <c r="I772" i="1"/>
  <c r="J772" i="1" s="1"/>
  <c r="I774" i="1"/>
  <c r="I780" i="1"/>
  <c r="I790" i="1"/>
  <c r="I796" i="1"/>
  <c r="I797" i="1"/>
  <c r="H790" i="1"/>
  <c r="J790" i="1" s="1"/>
  <c r="J220" i="1"/>
  <c r="H240" i="1"/>
  <c r="H180" i="1"/>
  <c r="J212" i="1"/>
  <c r="J132" i="1"/>
  <c r="J350" i="1"/>
  <c r="J360" i="1"/>
  <c r="J262" i="1"/>
  <c r="J166" i="1"/>
  <c r="J116" i="1"/>
  <c r="J24" i="1"/>
  <c r="J416" i="1"/>
  <c r="J300" i="1"/>
  <c r="J196" i="1"/>
  <c r="J172" i="1"/>
  <c r="J646" i="1"/>
  <c r="J446" i="1"/>
  <c r="J742" i="1"/>
  <c r="J554" i="1"/>
  <c r="J766" i="1"/>
  <c r="J760" i="1"/>
  <c r="J656" i="1"/>
  <c r="J304" i="1"/>
  <c r="J208" i="1"/>
  <c r="J38" i="1"/>
  <c r="H716" i="1"/>
  <c r="H152" i="1"/>
  <c r="J152" i="1" s="1"/>
  <c r="H392" i="1"/>
  <c r="J104" i="1"/>
  <c r="I6" i="1"/>
  <c r="J586" i="1"/>
  <c r="J412" i="1"/>
  <c r="J662" i="1"/>
  <c r="J384" i="1"/>
  <c r="J770" i="1"/>
  <c r="J738" i="1"/>
  <c r="J706" i="1"/>
  <c r="J698" i="1"/>
  <c r="J490" i="1"/>
  <c r="J402" i="1"/>
  <c r="J306" i="1"/>
  <c r="J298" i="1"/>
  <c r="J258" i="1"/>
  <c r="J242" i="1"/>
  <c r="J194" i="1"/>
  <c r="J114" i="1"/>
  <c r="J16" i="1"/>
  <c r="H106" i="1"/>
  <c r="J106" i="1"/>
  <c r="H90" i="1"/>
  <c r="J90" i="1"/>
  <c r="H8" i="1"/>
  <c r="J330" i="1"/>
  <c r="J82" i="1"/>
  <c r="J476" i="1"/>
  <c r="J530" i="1"/>
  <c r="J346" i="1"/>
  <c r="J118" i="1"/>
  <c r="F811" i="1"/>
  <c r="J202" i="1" l="1"/>
  <c r="J624" i="1"/>
  <c r="J588" i="1"/>
  <c r="J392" i="1"/>
  <c r="J732" i="1"/>
  <c r="J108" i="1"/>
  <c r="J158" i="1"/>
  <c r="J30" i="1"/>
  <c r="J422" i="1"/>
  <c r="J142" i="1"/>
  <c r="J780" i="1"/>
  <c r="J192" i="1"/>
  <c r="J388" i="1"/>
  <c r="J156" i="1"/>
  <c r="J602" i="1"/>
  <c r="J528" i="1"/>
  <c r="J368" i="1"/>
  <c r="J236" i="1"/>
  <c r="J216" i="1"/>
  <c r="J86" i="1"/>
  <c r="J654" i="1"/>
  <c r="J460" i="1"/>
  <c r="J318" i="1"/>
  <c r="J786" i="1"/>
  <c r="J496" i="1"/>
  <c r="J778" i="1"/>
  <c r="J668" i="1"/>
  <c r="J636" i="1"/>
  <c r="J622" i="1"/>
  <c r="J372" i="1"/>
  <c r="J356" i="1"/>
  <c r="J294" i="1"/>
  <c r="J42" i="1"/>
  <c r="J312" i="1"/>
  <c r="J584" i="1"/>
  <c r="J72" i="1"/>
  <c r="J596" i="1"/>
  <c r="J728" i="1"/>
  <c r="J454" i="1"/>
  <c r="J716" i="1"/>
  <c r="J382" i="1"/>
  <c r="J124" i="1"/>
  <c r="J68" i="1"/>
  <c r="J112" i="1"/>
  <c r="J244" i="1"/>
  <c r="J562" i="1"/>
  <c r="J610" i="1"/>
  <c r="J430" i="1"/>
  <c r="J718" i="1"/>
  <c r="J408" i="1"/>
  <c r="J232" i="1"/>
  <c r="J630" i="1"/>
  <c r="J442" i="1"/>
  <c r="J428" i="1"/>
  <c r="J488" i="1"/>
  <c r="J292" i="1"/>
  <c r="J758" i="1"/>
  <c r="J264" i="1"/>
  <c r="J96" i="1"/>
  <c r="J680" i="1"/>
  <c r="J690" i="1"/>
  <c r="J676" i="1"/>
  <c r="J660" i="1"/>
  <c r="J644" i="1"/>
  <c r="J426" i="1"/>
  <c r="J378" i="1"/>
  <c r="J302" i="1"/>
  <c r="J286" i="1"/>
  <c r="J146" i="1"/>
  <c r="J98" i="1"/>
  <c r="J50" i="1"/>
  <c r="J4" i="1"/>
  <c r="J6" i="1"/>
  <c r="J326" i="1"/>
  <c r="F798" i="1"/>
  <c r="J795" i="1"/>
  <c r="J180" i="1"/>
  <c r="B804" i="1"/>
  <c r="C803" i="1"/>
  <c r="J438" i="1"/>
  <c r="J708" i="1"/>
  <c r="J296" i="1"/>
  <c r="J358" i="1"/>
  <c r="J126" i="1"/>
  <c r="J200" i="1"/>
  <c r="J190" i="1"/>
  <c r="J56" i="1"/>
  <c r="J516" i="1"/>
  <c r="J468" i="1"/>
  <c r="J448" i="1"/>
  <c r="J436" i="1"/>
  <c r="J32" i="1"/>
  <c r="J444" i="1"/>
  <c r="J704" i="1"/>
  <c r="J322" i="1"/>
  <c r="J308" i="1"/>
  <c r="J230" i="1"/>
  <c r="J542" i="1"/>
  <c r="J670" i="1"/>
  <c r="J608" i="1"/>
  <c r="J254" i="1"/>
  <c r="J246" i="1"/>
  <c r="J164" i="1"/>
  <c r="J150" i="1"/>
  <c r="J764" i="1"/>
  <c r="J544" i="1"/>
  <c r="J344" i="1"/>
  <c r="J266" i="1"/>
  <c r="J564" i="1"/>
  <c r="J272" i="1"/>
  <c r="J100" i="1"/>
  <c r="J796" i="1"/>
  <c r="J494" i="1"/>
  <c r="J480" i="1"/>
  <c r="J628" i="1"/>
  <c r="J434" i="1"/>
  <c r="J162" i="1"/>
  <c r="E810" i="1"/>
  <c r="J618" i="1"/>
  <c r="J506" i="1"/>
  <c r="J432" i="1"/>
  <c r="J84" i="1"/>
  <c r="J80" i="1"/>
  <c r="J686" i="1"/>
  <c r="J486" i="1"/>
  <c r="J792" i="1"/>
  <c r="J214" i="1"/>
  <c r="J284" i="1"/>
  <c r="J464" i="1"/>
  <c r="J788" i="1"/>
  <c r="J652" i="1"/>
  <c r="J616" i="1"/>
  <c r="J364" i="1"/>
  <c r="J316" i="1"/>
  <c r="J288" i="1"/>
  <c r="J256" i="1"/>
  <c r="J582" i="1"/>
  <c r="J682" i="1"/>
  <c r="J614" i="1"/>
  <c r="J594" i="1"/>
  <c r="J492" i="1"/>
  <c r="J776" i="1"/>
  <c r="J774" i="1"/>
  <c r="E799" i="1"/>
  <c r="J756" i="1"/>
  <c r="J768" i="1"/>
  <c r="J754" i="1"/>
  <c r="J750" i="1"/>
  <c r="J746" i="1"/>
  <c r="J740" i="1"/>
  <c r="J726" i="1"/>
  <c r="J714" i="1"/>
  <c r="J702" i="1"/>
  <c r="J692" i="1"/>
  <c r="J688" i="1"/>
  <c r="C804" i="1"/>
  <c r="B803" i="1"/>
  <c r="J696" i="1"/>
  <c r="J52" i="1"/>
  <c r="J10" i="1"/>
  <c r="J512" i="1"/>
  <c r="J102" i="1"/>
  <c r="J186" i="1"/>
  <c r="J634" i="1"/>
  <c r="J620" i="1"/>
  <c r="J570" i="1"/>
  <c r="J556" i="1"/>
  <c r="J334" i="1"/>
  <c r="J328" i="1"/>
  <c r="J168" i="1"/>
  <c r="J250" i="1"/>
  <c r="J504" i="1"/>
  <c r="J406" i="1"/>
  <c r="J664" i="1"/>
  <c r="J276" i="1"/>
  <c r="J62" i="1"/>
  <c r="J518" i="1"/>
  <c r="F809" i="1"/>
  <c r="C810" i="1" s="1"/>
  <c r="J120" i="1"/>
  <c r="J558" i="1"/>
  <c r="J580" i="1"/>
  <c r="J568" i="1"/>
  <c r="J228" i="1"/>
  <c r="J130" i="1"/>
  <c r="J632" i="1"/>
  <c r="J94" i="1"/>
  <c r="J70" i="1"/>
  <c r="J60" i="1"/>
  <c r="C799" i="1"/>
  <c r="J666" i="1"/>
  <c r="J658" i="1"/>
  <c r="J648" i="1"/>
  <c r="J642" i="1"/>
  <c r="J612" i="1"/>
  <c r="J598" i="1"/>
  <c r="J590" i="1"/>
  <c r="J592" i="1"/>
  <c r="J560" i="1"/>
  <c r="J536" i="1"/>
  <c r="J538" i="1"/>
  <c r="J522" i="1"/>
  <c r="J520" i="1"/>
  <c r="J508" i="1"/>
  <c r="J514" i="1"/>
  <c r="J502" i="1"/>
  <c r="J466" i="1"/>
  <c r="J462" i="1"/>
  <c r="J458" i="1"/>
  <c r="J424" i="1"/>
  <c r="J410" i="1"/>
  <c r="J394" i="1"/>
  <c r="J362" i="1"/>
  <c r="J354" i="1"/>
  <c r="J348" i="1"/>
  <c r="J340" i="1"/>
  <c r="J338" i="1"/>
  <c r="J332" i="1"/>
  <c r="J320" i="1"/>
  <c r="J314" i="1"/>
  <c r="J238" i="1"/>
  <c r="J240" i="1"/>
  <c r="J234" i="1"/>
  <c r="J222" i="1"/>
  <c r="J218" i="1"/>
  <c r="J176" i="1"/>
  <c r="J182" i="1"/>
  <c r="J184" i="1"/>
  <c r="J178" i="1"/>
  <c r="J170" i="1"/>
  <c r="J154" i="1"/>
  <c r="H148" i="1"/>
  <c r="J148" i="1" s="1"/>
  <c r="J140" i="1"/>
  <c r="J134" i="1"/>
  <c r="J138" i="1"/>
  <c r="J122" i="1"/>
  <c r="J110" i="1"/>
  <c r="J92" i="1"/>
  <c r="J74" i="1"/>
  <c r="J76" i="1"/>
  <c r="J66" i="1"/>
  <c r="J44" i="1"/>
  <c r="J48" i="1"/>
  <c r="J46" i="1"/>
  <c r="J26" i="1"/>
  <c r="J20" i="1"/>
  <c r="G798" i="1"/>
  <c r="I798" i="1"/>
  <c r="J12" i="1"/>
  <c r="J8" i="1"/>
  <c r="B805" i="1" l="1"/>
  <c r="D803" i="1"/>
  <c r="H798" i="1"/>
  <c r="I799" i="1" s="1"/>
  <c r="D804" i="1"/>
  <c r="C811" i="1"/>
  <c r="C812" i="1" s="1"/>
  <c r="C813" i="1" s="1"/>
  <c r="M478" i="1" s="1"/>
  <c r="M479" i="1" s="1"/>
  <c r="E811" i="1"/>
  <c r="E812" i="1" s="1"/>
  <c r="E813" i="1" s="1"/>
  <c r="C805" i="1"/>
  <c r="M340" i="1" l="1"/>
  <c r="M341" i="1" s="1"/>
  <c r="M116" i="1"/>
  <c r="M117" i="1" s="1"/>
  <c r="M92" i="1"/>
  <c r="M93" i="1" s="1"/>
  <c r="M462" i="1"/>
  <c r="M463" i="1" s="1"/>
  <c r="M20" i="1"/>
  <c r="M21" i="1" s="1"/>
  <c r="M244" i="1"/>
  <c r="M245" i="1" s="1"/>
  <c r="M734" i="1"/>
  <c r="M735" i="1" s="1"/>
  <c r="M396" i="1"/>
  <c r="M397" i="1" s="1"/>
  <c r="M386" i="1"/>
  <c r="M387" i="1" s="1"/>
  <c r="M272" i="1"/>
  <c r="M273" i="1" s="1"/>
  <c r="M202" i="1"/>
  <c r="M203" i="1" s="1"/>
  <c r="M524" i="1"/>
  <c r="M525" i="1" s="1"/>
  <c r="M14" i="1"/>
  <c r="M15" i="1" s="1"/>
  <c r="M238" i="1"/>
  <c r="M239" i="1" s="1"/>
  <c r="M616" i="1"/>
  <c r="M617" i="1" s="1"/>
  <c r="M30" i="1"/>
  <c r="M31" i="1" s="1"/>
  <c r="M308" i="1"/>
  <c r="M309" i="1" s="1"/>
  <c r="M54" i="1"/>
  <c r="M55" i="1" s="1"/>
  <c r="M78" i="1"/>
  <c r="M79" i="1" s="1"/>
  <c r="M494" i="1"/>
  <c r="M495" i="1" s="1"/>
  <c r="M752" i="1"/>
  <c r="M753" i="1" s="1"/>
  <c r="M590" i="1"/>
  <c r="M591" i="1" s="1"/>
  <c r="M274" i="1"/>
  <c r="M275" i="1" s="1"/>
  <c r="M52" i="1"/>
  <c r="M53" i="1" s="1"/>
  <c r="M254" i="1"/>
  <c r="M255" i="1" s="1"/>
  <c r="M402" i="1"/>
  <c r="M403" i="1" s="1"/>
  <c r="M376" i="1"/>
  <c r="M377" i="1" s="1"/>
  <c r="M200" i="1"/>
  <c r="M201" i="1" s="1"/>
  <c r="M702" i="1"/>
  <c r="M703" i="1" s="1"/>
  <c r="M698" i="1"/>
  <c r="M699" i="1" s="1"/>
  <c r="M728" i="1"/>
  <c r="M729" i="1" s="1"/>
  <c r="M366" i="1"/>
  <c r="M367" i="1" s="1"/>
  <c r="M296" i="1"/>
  <c r="M297" i="1" s="1"/>
  <c r="M528" i="1"/>
  <c r="M529" i="1" s="1"/>
  <c r="M474" i="1"/>
  <c r="M475" i="1" s="1"/>
  <c r="M450" i="1"/>
  <c r="M451" i="1" s="1"/>
  <c r="M310" i="1"/>
  <c r="M311" i="1" s="1"/>
  <c r="M648" i="1"/>
  <c r="M649" i="1" s="1"/>
  <c r="M550" i="1"/>
  <c r="M551" i="1" s="1"/>
  <c r="M690" i="1"/>
  <c r="M691" i="1" s="1"/>
  <c r="M16" i="1"/>
  <c r="M17" i="1" s="1"/>
  <c r="M452" i="1"/>
  <c r="M453" i="1" s="1"/>
  <c r="M602" i="1"/>
  <c r="M603" i="1" s="1"/>
  <c r="M508" i="1"/>
  <c r="M509" i="1" s="1"/>
  <c r="M510" i="1"/>
  <c r="M511" i="1" s="1"/>
  <c r="M406" i="1"/>
  <c r="M407" i="1" s="1"/>
  <c r="M716" i="1"/>
  <c r="M717" i="1" s="1"/>
  <c r="M664" i="1"/>
  <c r="M665" i="1" s="1"/>
  <c r="M192" i="1"/>
  <c r="M193" i="1" s="1"/>
  <c r="M264" i="1"/>
  <c r="M265" i="1" s="1"/>
  <c r="M374" i="1"/>
  <c r="M375" i="1" s="1"/>
  <c r="M412" i="1"/>
  <c r="M413" i="1" s="1"/>
  <c r="M408" i="1"/>
  <c r="M409" i="1" s="1"/>
  <c r="M780" i="1"/>
  <c r="M781" i="1" s="1"/>
  <c r="M214" i="1"/>
  <c r="M215" i="1" s="1"/>
  <c r="M750" i="1"/>
  <c r="M751" i="1" s="1"/>
  <c r="M160" i="1"/>
  <c r="M161" i="1" s="1"/>
  <c r="M6" i="1"/>
  <c r="M7" i="1" s="1"/>
  <c r="M220" i="1"/>
  <c r="M221" i="1" s="1"/>
  <c r="M684" i="1"/>
  <c r="M685" i="1" s="1"/>
  <c r="M170" i="1"/>
  <c r="M171" i="1" s="1"/>
  <c r="M674" i="1"/>
  <c r="M675" i="1" s="1"/>
  <c r="M554" i="1"/>
  <c r="M555" i="1" s="1"/>
  <c r="M544" i="1"/>
  <c r="M545" i="1" s="1"/>
  <c r="M196" i="1"/>
  <c r="M197" i="1" s="1"/>
  <c r="M530" i="1"/>
  <c r="M531" i="1" s="1"/>
  <c r="M300" i="1"/>
  <c r="M301" i="1" s="1"/>
  <c r="M610" i="1"/>
  <c r="M611" i="1" s="1"/>
  <c r="M68" i="1"/>
  <c r="M69" i="1" s="1"/>
  <c r="M298" i="1"/>
  <c r="M299" i="1" s="1"/>
  <c r="M654" i="1"/>
  <c r="M655" i="1" s="1"/>
  <c r="M704" i="1"/>
  <c r="M705" i="1" s="1"/>
  <c r="M256" i="1"/>
  <c r="M257" i="1" s="1"/>
  <c r="M314" i="1"/>
  <c r="M315" i="1" s="1"/>
  <c r="M218" i="1"/>
  <c r="M219" i="1" s="1"/>
  <c r="M644" i="1"/>
  <c r="M645" i="1" s="1"/>
  <c r="M252" i="1"/>
  <c r="M253" i="1" s="1"/>
  <c r="M262" i="1"/>
  <c r="M263" i="1" s="1"/>
  <c r="M558" i="1"/>
  <c r="M559" i="1" s="1"/>
  <c r="M522" i="1"/>
  <c r="M523" i="1" s="1"/>
  <c r="M536" i="1"/>
  <c r="M537" i="1" s="1"/>
  <c r="M242" i="1"/>
  <c r="M243" i="1" s="1"/>
  <c r="M696" i="1"/>
  <c r="M697" i="1" s="1"/>
  <c r="M440" i="1"/>
  <c r="M441" i="1" s="1"/>
  <c r="M168" i="1"/>
  <c r="M169" i="1" s="1"/>
  <c r="M712" i="1"/>
  <c r="M713" i="1" s="1"/>
  <c r="M280" i="1"/>
  <c r="M281" i="1" s="1"/>
  <c r="M418" i="1"/>
  <c r="M419" i="1" s="1"/>
  <c r="M414" i="1"/>
  <c r="M415" i="1" s="1"/>
  <c r="M222" i="1"/>
  <c r="M223" i="1" s="1"/>
  <c r="M778" i="1"/>
  <c r="M779" i="1" s="1"/>
  <c r="M612" i="1"/>
  <c r="M613" i="1" s="1"/>
  <c r="M458" i="1"/>
  <c r="M459" i="1" s="1"/>
  <c r="M266" i="1"/>
  <c r="M267" i="1" s="1"/>
  <c r="M228" i="1"/>
  <c r="M229" i="1" s="1"/>
  <c r="M312" i="1"/>
  <c r="M313" i="1" s="1"/>
  <c r="M676" i="1"/>
  <c r="M677" i="1" s="1"/>
  <c r="M756" i="1"/>
  <c r="M757" i="1" s="1"/>
  <c r="M138" i="1"/>
  <c r="M139" i="1" s="1"/>
  <c r="M34" i="1"/>
  <c r="M35" i="1" s="1"/>
  <c r="M76" i="1"/>
  <c r="M77" i="1" s="1"/>
  <c r="M336" i="1"/>
  <c r="M337" i="1" s="1"/>
  <c r="M304" i="1"/>
  <c r="M305" i="1" s="1"/>
  <c r="M470" i="1"/>
  <c r="M471" i="1" s="1"/>
  <c r="M124" i="1"/>
  <c r="M125" i="1" s="1"/>
  <c r="M146" i="1"/>
  <c r="M147" i="1" s="1"/>
  <c r="M174" i="1"/>
  <c r="M175" i="1" s="1"/>
  <c r="M552" i="1"/>
  <c r="M553" i="1" s="1"/>
  <c r="M24" i="1"/>
  <c r="M25" i="1" s="1"/>
  <c r="M320" i="1"/>
  <c r="M321" i="1" s="1"/>
  <c r="M520" i="1"/>
  <c r="M521" i="1" s="1"/>
  <c r="M792" i="1"/>
  <c r="M793" i="1" s="1"/>
  <c r="M346" i="1"/>
  <c r="M347" i="1" s="1"/>
  <c r="M762" i="1"/>
  <c r="M763" i="1" s="1"/>
  <c r="M732" i="1"/>
  <c r="M733" i="1" s="1"/>
  <c r="M564" i="1"/>
  <c r="M565" i="1" s="1"/>
  <c r="M660" i="1"/>
  <c r="M661" i="1" s="1"/>
  <c r="M682" i="1"/>
  <c r="M683" i="1" s="1"/>
  <c r="M724" i="1"/>
  <c r="M725" i="1" s="1"/>
  <c r="M468" i="1"/>
  <c r="M469" i="1" s="1"/>
  <c r="M100" i="1"/>
  <c r="M101" i="1" s="1"/>
  <c r="M464" i="1"/>
  <c r="M465" i="1" s="1"/>
  <c r="M744" i="1"/>
  <c r="M745" i="1" s="1"/>
  <c r="M38" i="1"/>
  <c r="M39" i="1" s="1"/>
  <c r="M790" i="1"/>
  <c r="M791" i="1" s="1"/>
  <c r="M484" i="1"/>
  <c r="M485" i="1" s="1"/>
  <c r="M466" i="1"/>
  <c r="M467" i="1" s="1"/>
  <c r="M754" i="1"/>
  <c r="M755" i="1" s="1"/>
  <c r="M540" i="1"/>
  <c r="M541" i="1" s="1"/>
  <c r="M434" i="1"/>
  <c r="M435" i="1" s="1"/>
  <c r="M82" i="1"/>
  <c r="M83" i="1" s="1"/>
  <c r="M472" i="1"/>
  <c r="M473" i="1" s="1"/>
  <c r="M628" i="1"/>
  <c r="M629" i="1" s="1"/>
  <c r="M72" i="1"/>
  <c r="M73" i="1" s="1"/>
  <c r="M512" i="1"/>
  <c r="M513" i="1" s="1"/>
  <c r="M572" i="1"/>
  <c r="M573" i="1" s="1"/>
  <c r="M720" i="1"/>
  <c r="M721" i="1" s="1"/>
  <c r="M666" i="1"/>
  <c r="M667" i="1" s="1"/>
  <c r="M354" i="1"/>
  <c r="M355" i="1" s="1"/>
  <c r="M332" i="1"/>
  <c r="M333" i="1" s="1"/>
  <c r="M518" i="1"/>
  <c r="M519" i="1" s="1"/>
  <c r="M368" i="1"/>
  <c r="M369" i="1" s="1"/>
  <c r="M282" i="1"/>
  <c r="M283" i="1" s="1"/>
  <c r="M504" i="1"/>
  <c r="M505" i="1" s="1"/>
  <c r="M438" i="1"/>
  <c r="M439" i="1" s="1"/>
  <c r="M70" i="1"/>
  <c r="M71" i="1" s="1"/>
  <c r="M708" i="1"/>
  <c r="M709" i="1" s="1"/>
  <c r="M212" i="1"/>
  <c r="M213" i="1" s="1"/>
  <c r="M226" i="1"/>
  <c r="M227" i="1" s="1"/>
  <c r="M630" i="1"/>
  <c r="M631" i="1" s="1"/>
  <c r="M726" i="1"/>
  <c r="M727" i="1" s="1"/>
  <c r="M516" i="1"/>
  <c r="M517" i="1" s="1"/>
  <c r="M330" i="1"/>
  <c r="M331" i="1" s="1"/>
  <c r="M568" i="1"/>
  <c r="M569" i="1" s="1"/>
  <c r="M798" i="1"/>
  <c r="M764" i="1"/>
  <c r="M765" i="1" s="1"/>
  <c r="M746" i="1"/>
  <c r="M747" i="1" s="1"/>
  <c r="M398" i="1"/>
  <c r="M399" i="1" s="1"/>
  <c r="M74" i="1"/>
  <c r="M75" i="1" s="1"/>
  <c r="M362" i="1"/>
  <c r="M363" i="1" s="1"/>
  <c r="M162" i="1"/>
  <c r="M163" i="1" s="1"/>
  <c r="M592" i="1"/>
  <c r="M593" i="1" s="1"/>
  <c r="M480" i="1"/>
  <c r="M481" i="1" s="1"/>
  <c r="M776" i="1"/>
  <c r="M777" i="1" s="1"/>
  <c r="M548" i="1"/>
  <c r="M549" i="1" s="1"/>
  <c r="M546" i="1"/>
  <c r="M547" i="1" s="1"/>
  <c r="M176" i="1"/>
  <c r="M177" i="1" s="1"/>
  <c r="M350" i="1"/>
  <c r="M351" i="1" s="1"/>
  <c r="M428" i="1"/>
  <c r="M429" i="1" s="1"/>
  <c r="M190" i="1"/>
  <c r="M191" i="1" s="1"/>
  <c r="M416" i="1"/>
  <c r="M417" i="1" s="1"/>
  <c r="M2" i="1"/>
  <c r="M3" i="1" s="1"/>
  <c r="M258" i="1"/>
  <c r="M259" i="1" s="1"/>
  <c r="M98" i="1"/>
  <c r="M99" i="1" s="1"/>
  <c r="M768" i="1"/>
  <c r="M769" i="1" s="1"/>
  <c r="M594" i="1"/>
  <c r="M595" i="1" s="1"/>
  <c r="M270" i="1"/>
  <c r="M271" i="1" s="1"/>
  <c r="M400" i="1"/>
  <c r="M401" i="1" s="1"/>
  <c r="M234" i="1"/>
  <c r="M235" i="1" s="1"/>
  <c r="M112" i="1"/>
  <c r="M113" i="1" s="1"/>
  <c r="M90" i="1"/>
  <c r="M91" i="1" s="1"/>
  <c r="M670" i="1"/>
  <c r="M671" i="1" s="1"/>
  <c r="M232" i="1"/>
  <c r="M233" i="1" s="1"/>
  <c r="M700" i="1"/>
  <c r="M701" i="1" s="1"/>
  <c r="M596" i="1"/>
  <c r="M597" i="1" s="1"/>
  <c r="M382" i="1"/>
  <c r="M383" i="1" s="1"/>
  <c r="M640" i="1"/>
  <c r="M641" i="1" s="1"/>
  <c r="M436" i="1"/>
  <c r="M437" i="1" s="1"/>
  <c r="M662" i="1"/>
  <c r="M663" i="1" s="1"/>
  <c r="M498" i="1"/>
  <c r="M499" i="1" s="1"/>
  <c r="M740" i="1"/>
  <c r="M741" i="1" s="1"/>
  <c r="M102" i="1"/>
  <c r="M103" i="1" s="1"/>
  <c r="M288" i="1"/>
  <c r="M289" i="1" s="1"/>
  <c r="M140" i="1"/>
  <c r="M141" i="1" s="1"/>
  <c r="M208" i="1"/>
  <c r="M209" i="1" s="1"/>
  <c r="M316" i="1"/>
  <c r="M317" i="1" s="1"/>
  <c r="M128" i="1"/>
  <c r="M129" i="1" s="1"/>
  <c r="M742" i="1"/>
  <c r="M743" i="1" s="1"/>
  <c r="M348" i="1"/>
  <c r="M349" i="1" s="1"/>
  <c r="M230" i="1"/>
  <c r="M231" i="1" s="1"/>
  <c r="M118" i="1"/>
  <c r="M119" i="1" s="1"/>
  <c r="M448" i="1"/>
  <c r="M449" i="1" s="1"/>
  <c r="M500" i="1"/>
  <c r="M501" i="1" s="1"/>
  <c r="M96" i="1"/>
  <c r="M97" i="1" s="1"/>
  <c r="M430" i="1"/>
  <c r="M431" i="1" s="1"/>
  <c r="M600" i="1"/>
  <c r="M601" i="1" s="1"/>
  <c r="M626" i="1"/>
  <c r="M627" i="1" s="1"/>
  <c r="M582" i="1"/>
  <c r="M583" i="1" s="1"/>
  <c r="M646" i="1"/>
  <c r="M647" i="1" s="1"/>
  <c r="M94" i="1"/>
  <c r="M95" i="1" s="1"/>
  <c r="M586" i="1"/>
  <c r="M587" i="1" s="1"/>
  <c r="M40" i="1"/>
  <c r="M41" i="1" s="1"/>
  <c r="M122" i="1"/>
  <c r="M123" i="1" s="1"/>
  <c r="M384" i="1"/>
  <c r="M385" i="1" s="1"/>
  <c r="M290" i="1"/>
  <c r="M291" i="1" s="1"/>
  <c r="M36" i="1"/>
  <c r="M37" i="1" s="1"/>
  <c r="M12" i="1"/>
  <c r="M13" i="1" s="1"/>
  <c r="M28" i="1"/>
  <c r="M29" i="1" s="1"/>
  <c r="M194" i="1"/>
  <c r="M195" i="1" s="1"/>
  <c r="M490" i="1"/>
  <c r="M491" i="1" s="1"/>
  <c r="M502" i="1"/>
  <c r="M503" i="1" s="1"/>
  <c r="M668" i="1"/>
  <c r="M669" i="1" s="1"/>
  <c r="M456" i="1"/>
  <c r="M457" i="1" s="1"/>
  <c r="M532" i="1"/>
  <c r="M533" i="1" s="1"/>
  <c r="M364" i="1"/>
  <c r="M365" i="1" s="1"/>
  <c r="M294" i="1"/>
  <c r="M295" i="1" s="1"/>
  <c r="M694" i="1"/>
  <c r="M695" i="1" s="1"/>
  <c r="M598" i="1"/>
  <c r="M599" i="1" s="1"/>
  <c r="M18" i="1"/>
  <c r="M19" i="1" s="1"/>
  <c r="M760" i="1"/>
  <c r="M761" i="1" s="1"/>
  <c r="M66" i="1"/>
  <c r="M67" i="1" s="1"/>
  <c r="M166" i="1"/>
  <c r="M167" i="1" s="1"/>
  <c r="M638" i="1"/>
  <c r="M639" i="1" s="1"/>
  <c r="M206" i="1"/>
  <c r="M207" i="1" s="1"/>
  <c r="M604" i="1"/>
  <c r="M605" i="1" s="1"/>
  <c r="M182" i="1"/>
  <c r="M183" i="1" s="1"/>
  <c r="M378" i="1"/>
  <c r="M379" i="1" s="1"/>
  <c r="M148" i="1"/>
  <c r="M149" i="1" s="1"/>
  <c r="M618" i="1"/>
  <c r="M619" i="1" s="1"/>
  <c r="M286" i="1"/>
  <c r="M287" i="1" s="1"/>
  <c r="M562" i="1"/>
  <c r="M563" i="1" s="1"/>
  <c r="M306" i="1"/>
  <c r="M307" i="1" s="1"/>
  <c r="M432" i="1"/>
  <c r="M433" i="1" s="1"/>
  <c r="M574" i="1"/>
  <c r="M575" i="1" s="1"/>
  <c r="M392" i="1"/>
  <c r="M393" i="1" s="1"/>
  <c r="M656" i="1"/>
  <c r="M657" i="1" s="1"/>
  <c r="M620" i="1"/>
  <c r="M621" i="1" s="1"/>
  <c r="M636" i="1"/>
  <c r="M637" i="1" s="1"/>
  <c r="M388" i="1"/>
  <c r="M389" i="1" s="1"/>
  <c r="M356" i="1"/>
  <c r="M357" i="1" s="1"/>
  <c r="M770" i="1"/>
  <c r="M771" i="1" s="1"/>
  <c r="M334" i="1"/>
  <c r="M335" i="1" s="1"/>
  <c r="M570" i="1"/>
  <c r="M571" i="1" s="1"/>
  <c r="M718" i="1"/>
  <c r="M719" i="1" s="1"/>
  <c r="M278" i="1"/>
  <c r="M279" i="1" s="1"/>
  <c r="M58" i="1"/>
  <c r="M59" i="1" s="1"/>
  <c r="M60" i="1"/>
  <c r="M61" i="1" s="1"/>
  <c r="M774" i="1"/>
  <c r="M775" i="1" s="1"/>
  <c r="M152" i="1"/>
  <c r="M153" i="1" s="1"/>
  <c r="M442" i="1"/>
  <c r="M443" i="1" s="1"/>
  <c r="M126" i="1"/>
  <c r="M127" i="1" s="1"/>
  <c r="M736" i="1"/>
  <c r="M737" i="1" s="1"/>
  <c r="M622" i="1"/>
  <c r="M623" i="1" s="1"/>
  <c r="M108" i="1"/>
  <c r="M109" i="1" s="1"/>
  <c r="M26" i="1"/>
  <c r="M27" i="1" s="1"/>
  <c r="M542" i="1"/>
  <c r="M543" i="1" s="1"/>
  <c r="M186" i="1"/>
  <c r="M187" i="1" s="1"/>
  <c r="M556" i="1"/>
  <c r="M557" i="1" s="1"/>
  <c r="M496" i="1"/>
  <c r="M497" i="1" s="1"/>
  <c r="M608" i="1"/>
  <c r="M609" i="1" s="1"/>
  <c r="M492" i="1"/>
  <c r="M493" i="1" s="1"/>
  <c r="M10" i="1"/>
  <c r="M11" i="1" s="1"/>
  <c r="M710" i="1"/>
  <c r="M711" i="1" s="1"/>
  <c r="M730" i="1"/>
  <c r="M731" i="1" s="1"/>
  <c r="M56" i="1"/>
  <c r="M57" i="1" s="1"/>
  <c r="M184" i="1"/>
  <c r="M185" i="1" s="1"/>
  <c r="M344" i="1"/>
  <c r="M345" i="1" s="1"/>
  <c r="M526" i="1"/>
  <c r="M527" i="1" s="1"/>
  <c r="M358" i="1"/>
  <c r="M359" i="1" s="1"/>
  <c r="M584" i="1"/>
  <c r="M585" i="1" s="1"/>
  <c r="M370" i="1"/>
  <c r="M371" i="1" s="1"/>
  <c r="M130" i="1"/>
  <c r="M131" i="1" s="1"/>
  <c r="M240" i="1"/>
  <c r="M241" i="1" s="1"/>
  <c r="M8" i="1"/>
  <c r="M9" i="1" s="1"/>
  <c r="M706" i="1"/>
  <c r="M707" i="1" s="1"/>
  <c r="M506" i="1"/>
  <c r="M507" i="1" s="1"/>
  <c r="M486" i="1"/>
  <c r="M487" i="1" s="1"/>
  <c r="M324" i="1"/>
  <c r="M325" i="1" s="1"/>
  <c r="M788" i="1"/>
  <c r="M789" i="1" s="1"/>
  <c r="M692" i="1"/>
  <c r="M693" i="1" s="1"/>
  <c r="M624" i="1"/>
  <c r="M625" i="1" s="1"/>
  <c r="M84" i="1"/>
  <c r="M85" i="1" s="1"/>
  <c r="M650" i="1"/>
  <c r="M651" i="1" s="1"/>
  <c r="M292" i="1"/>
  <c r="M293" i="1" s="1"/>
  <c r="M88" i="1"/>
  <c r="M89" i="1" s="1"/>
  <c r="M106" i="1"/>
  <c r="M107" i="1" s="1"/>
  <c r="M132" i="1"/>
  <c r="M133" i="1" s="1"/>
  <c r="M322" i="1"/>
  <c r="M323" i="1" s="1"/>
  <c r="M782" i="1"/>
  <c r="M783" i="1" s="1"/>
  <c r="M380" i="1"/>
  <c r="M381" i="1" s="1"/>
  <c r="M224" i="1"/>
  <c r="M225" i="1" s="1"/>
  <c r="M390" i="1"/>
  <c r="M391" i="1" s="1"/>
  <c r="M578" i="1"/>
  <c r="M579" i="1" s="1"/>
  <c r="M454" i="1"/>
  <c r="M455" i="1" s="1"/>
  <c r="M154" i="1"/>
  <c r="M155" i="1" s="1"/>
  <c r="M632" i="1"/>
  <c r="M633" i="1" s="1"/>
  <c r="M424" i="1"/>
  <c r="M425" i="1" s="1"/>
  <c r="M672" i="1"/>
  <c r="M673" i="1" s="1"/>
  <c r="M142" i="1"/>
  <c r="M143" i="1" s="1"/>
  <c r="M576" i="1"/>
  <c r="M577" i="1" s="1"/>
  <c r="M422" i="1"/>
  <c r="M423" i="1" s="1"/>
  <c r="M236" i="1"/>
  <c r="M237" i="1" s="1"/>
  <c r="M748" i="1"/>
  <c r="M749" i="1" s="1"/>
  <c r="M86" i="1"/>
  <c r="M87" i="1" s="1"/>
  <c r="M514" i="1"/>
  <c r="M515" i="1" s="1"/>
  <c r="M606" i="1"/>
  <c r="M607" i="1" s="1"/>
  <c r="M136" i="1"/>
  <c r="M137" i="1" s="1"/>
  <c r="M534" i="1"/>
  <c r="M535" i="1" s="1"/>
  <c r="M188" i="1"/>
  <c r="M189" i="1" s="1"/>
  <c r="M446" i="1"/>
  <c r="M447" i="1" s="1"/>
  <c r="M62" i="1"/>
  <c r="M63" i="1" s="1"/>
  <c r="M44" i="1"/>
  <c r="M45" i="1" s="1"/>
  <c r="M246" i="1"/>
  <c r="M247" i="1" s="1"/>
  <c r="M120" i="1"/>
  <c r="M121" i="1" s="1"/>
  <c r="M678" i="1"/>
  <c r="M679" i="1" s="1"/>
  <c r="M114" i="1"/>
  <c r="M115" i="1" s="1"/>
  <c r="M342" i="1"/>
  <c r="M343" i="1" s="1"/>
  <c r="M738" i="1"/>
  <c r="M739" i="1" s="1"/>
  <c r="M580" i="1"/>
  <c r="M581" i="1" s="1"/>
  <c r="M42" i="1"/>
  <c r="M43" i="1" s="1"/>
  <c r="M144" i="1"/>
  <c r="M145" i="1" s="1"/>
  <c r="M352" i="1"/>
  <c r="M353" i="1" s="1"/>
  <c r="M784" i="1"/>
  <c r="M785" i="1" s="1"/>
  <c r="M482" i="1"/>
  <c r="M483" i="1" s="1"/>
  <c r="M276" i="1"/>
  <c r="M277" i="1" s="1"/>
  <c r="M22" i="1"/>
  <c r="M23" i="1" s="1"/>
  <c r="M204" i="1"/>
  <c r="M205" i="1" s="1"/>
  <c r="M326" i="1"/>
  <c r="M327" i="1" s="1"/>
  <c r="M178" i="1"/>
  <c r="M179" i="1" s="1"/>
  <c r="M758" i="1"/>
  <c r="M759" i="1" s="1"/>
  <c r="M338" i="1"/>
  <c r="M339" i="1" s="1"/>
  <c r="M46" i="1"/>
  <c r="M47" i="1" s="1"/>
  <c r="M560" i="1"/>
  <c r="M561" i="1" s="1"/>
  <c r="M164" i="1"/>
  <c r="M165" i="1" s="1"/>
  <c r="M566" i="1"/>
  <c r="M567" i="1" s="1"/>
  <c r="M50" i="1"/>
  <c r="M51" i="1" s="1"/>
  <c r="M658" i="1"/>
  <c r="M659" i="1" s="1"/>
  <c r="M180" i="1"/>
  <c r="M181" i="1" s="1"/>
  <c r="M172" i="1"/>
  <c r="M173" i="1" s="1"/>
  <c r="M158" i="1"/>
  <c r="M159" i="1" s="1"/>
  <c r="M104" i="1"/>
  <c r="M105" i="1" s="1"/>
  <c r="M410" i="1"/>
  <c r="M411" i="1" s="1"/>
  <c r="M216" i="1"/>
  <c r="M217" i="1" s="1"/>
  <c r="M372" i="1"/>
  <c r="M373" i="1" s="1"/>
  <c r="M476" i="1"/>
  <c r="M477" i="1" s="1"/>
  <c r="M150" i="1"/>
  <c r="M151" i="1" s="1"/>
  <c r="M64" i="1"/>
  <c r="M65" i="1" s="1"/>
  <c r="M786" i="1"/>
  <c r="M787" i="1" s="1"/>
  <c r="M488" i="1"/>
  <c r="M489" i="1" s="1"/>
  <c r="M460" i="1"/>
  <c r="M461" i="1" s="1"/>
  <c r="K799" i="1"/>
  <c r="M614" i="1"/>
  <c r="M615" i="1" s="1"/>
  <c r="M284" i="1"/>
  <c r="M285" i="1" s="1"/>
  <c r="M156" i="1"/>
  <c r="M157" i="1" s="1"/>
  <c r="M444" i="1"/>
  <c r="M445" i="1" s="1"/>
  <c r="M80" i="1"/>
  <c r="M81" i="1" s="1"/>
  <c r="M766" i="1"/>
  <c r="M767" i="1" s="1"/>
  <c r="M260" i="1"/>
  <c r="M261" i="1" s="1"/>
  <c r="M652" i="1"/>
  <c r="M653" i="1" s="1"/>
  <c r="M360" i="1"/>
  <c r="M361" i="1" s="1"/>
  <c r="M772" i="1"/>
  <c r="M773" i="1" s="1"/>
  <c r="M248" i="1"/>
  <c r="M249" i="1" s="1"/>
  <c r="M714" i="1"/>
  <c r="M715" i="1" s="1"/>
  <c r="M426" i="1"/>
  <c r="M427" i="1" s="1"/>
  <c r="M318" i="1"/>
  <c r="M319" i="1" s="1"/>
  <c r="M634" i="1"/>
  <c r="M635" i="1" s="1"/>
  <c r="M686" i="1"/>
  <c r="M687" i="1" s="1"/>
  <c r="M420" i="1"/>
  <c r="M421" i="1" s="1"/>
  <c r="M4" i="1"/>
  <c r="M5" i="1" s="1"/>
  <c r="M110" i="1"/>
  <c r="M111" i="1" s="1"/>
  <c r="M328" i="1"/>
  <c r="M329" i="1" s="1"/>
  <c r="M268" i="1"/>
  <c r="M269" i="1" s="1"/>
  <c r="M32" i="1"/>
  <c r="M33" i="1" s="1"/>
  <c r="M134" i="1"/>
  <c r="M135" i="1" s="1"/>
  <c r="M688" i="1"/>
  <c r="M689" i="1" s="1"/>
  <c r="M394" i="1"/>
  <c r="M395" i="1" s="1"/>
  <c r="M210" i="1"/>
  <c r="M211" i="1" s="1"/>
  <c r="M722" i="1"/>
  <c r="M723" i="1" s="1"/>
  <c r="M588" i="1"/>
  <c r="M589" i="1" s="1"/>
  <c r="M198" i="1"/>
  <c r="M199" i="1" s="1"/>
  <c r="M302" i="1"/>
  <c r="M303" i="1" s="1"/>
  <c r="M538" i="1"/>
  <c r="M539" i="1" s="1"/>
  <c r="M642" i="1"/>
  <c r="M643" i="1" s="1"/>
  <c r="M404" i="1"/>
  <c r="M405" i="1" s="1"/>
  <c r="M680" i="1"/>
  <c r="M681" i="1" s="1"/>
  <c r="M48" i="1"/>
  <c r="M49" i="1" s="1"/>
  <c r="M250" i="1"/>
  <c r="M251" i="1" s="1"/>
  <c r="B806" i="1"/>
  <c r="C806" i="1"/>
  <c r="D805" i="1"/>
  <c r="N574" i="1"/>
  <c r="N575" i="1" s="1"/>
  <c r="N594" i="1"/>
  <c r="N595" i="1" s="1"/>
  <c r="N8" i="1"/>
  <c r="N9" i="1" s="1"/>
  <c r="J9" i="1" s="1"/>
  <c r="N548" i="1"/>
  <c r="N549" i="1" s="1"/>
  <c r="N426" i="1"/>
  <c r="N427" i="1" s="1"/>
  <c r="N56" i="1"/>
  <c r="N57" i="1" s="1"/>
  <c r="N200" i="1"/>
  <c r="N201" i="1" s="1"/>
  <c r="J201" i="1" s="1"/>
  <c r="N526" i="1"/>
  <c r="N527" i="1" s="1"/>
  <c r="N530" i="1"/>
  <c r="N531" i="1" s="1"/>
  <c r="N26" i="1"/>
  <c r="N27" i="1" s="1"/>
  <c r="N580" i="1"/>
  <c r="N581" i="1" s="1"/>
  <c r="N368" i="1"/>
  <c r="N369" i="1" s="1"/>
  <c r="N166" i="1"/>
  <c r="N167" i="1" s="1"/>
  <c r="N268" i="1"/>
  <c r="N269" i="1" s="1"/>
  <c r="N500" i="1"/>
  <c r="N501" i="1" s="1"/>
  <c r="N372" i="1"/>
  <c r="N373" i="1" s="1"/>
  <c r="N74" i="1"/>
  <c r="N75" i="1" s="1"/>
  <c r="N162" i="1"/>
  <c r="N163" i="1" s="1"/>
  <c r="N626" i="1"/>
  <c r="N627" i="1" s="1"/>
  <c r="N402" i="1"/>
  <c r="N403" i="1" s="1"/>
  <c r="N150" i="1"/>
  <c r="N151" i="1" s="1"/>
  <c r="N436" i="1"/>
  <c r="N437" i="1" s="1"/>
  <c r="N778" i="1"/>
  <c r="N779" i="1" s="1"/>
  <c r="N140" i="1"/>
  <c r="N141" i="1" s="1"/>
  <c r="N502" i="1"/>
  <c r="N503" i="1" s="1"/>
  <c r="N630" i="1"/>
  <c r="N631" i="1" s="1"/>
  <c r="N562" i="1"/>
  <c r="N563" i="1" s="1"/>
  <c r="N116" i="1"/>
  <c r="N117" i="1" s="1"/>
  <c r="N142" i="1"/>
  <c r="N143" i="1" s="1"/>
  <c r="N38" i="1"/>
  <c r="N39" i="1" s="1"/>
  <c r="N610" i="1"/>
  <c r="N611" i="1" s="1"/>
  <c r="J611" i="1" s="1"/>
  <c r="N132" i="1"/>
  <c r="N133" i="1" s="1"/>
  <c r="N88" i="1"/>
  <c r="N89" i="1" s="1"/>
  <c r="N428" i="1"/>
  <c r="N429" i="1" s="1"/>
  <c r="N742" i="1"/>
  <c r="N743" i="1" s="1"/>
  <c r="N240" i="1"/>
  <c r="N241" i="1" s="1"/>
  <c r="N118" i="1"/>
  <c r="N119" i="1" s="1"/>
  <c r="N218" i="1"/>
  <c r="N219" i="1" s="1"/>
  <c r="N320" i="1"/>
  <c r="N321" i="1" s="1"/>
  <c r="N112" i="1"/>
  <c r="N113" i="1" s="1"/>
  <c r="N678" i="1"/>
  <c r="N679" i="1" s="1"/>
  <c r="N346" i="1"/>
  <c r="N347" i="1" s="1"/>
  <c r="N138" i="1"/>
  <c r="N139" i="1" s="1"/>
  <c r="N260" i="1"/>
  <c r="N261" i="1" s="1"/>
  <c r="N540" i="1"/>
  <c r="N541" i="1" s="1"/>
  <c r="N66" i="1"/>
  <c r="N67" i="1" s="1"/>
  <c r="N572" i="1"/>
  <c r="N573" i="1" s="1"/>
  <c r="J573" i="1" s="1"/>
  <c r="N438" i="1"/>
  <c r="N439" i="1" s="1"/>
  <c r="N656" i="1"/>
  <c r="N657" i="1" s="1"/>
  <c r="N24" i="1"/>
  <c r="N25" i="1" s="1"/>
  <c r="N186" i="1"/>
  <c r="N187" i="1" s="1"/>
  <c r="N634" i="1"/>
  <c r="N635" i="1" s="1"/>
  <c r="N2" i="1"/>
  <c r="N3" i="1" s="1"/>
  <c r="N328" i="1"/>
  <c r="N329" i="1" s="1"/>
  <c r="N498" i="1"/>
  <c r="N499" i="1" s="1"/>
  <c r="N216" i="1"/>
  <c r="N217" i="1" s="1"/>
  <c r="N466" i="1"/>
  <c r="N467" i="1" s="1"/>
  <c r="N174" i="1"/>
  <c r="N175" i="1" s="1"/>
  <c r="N12" i="1"/>
  <c r="N13" i="1" s="1"/>
  <c r="N506" i="1"/>
  <c r="N507" i="1" s="1"/>
  <c r="N364" i="1"/>
  <c r="N365" i="1" s="1"/>
  <c r="N34" i="1"/>
  <c r="N35" i="1" s="1"/>
  <c r="N292" i="1"/>
  <c r="N293" i="1" s="1"/>
  <c r="N654" i="1"/>
  <c r="N655" i="1" s="1"/>
  <c r="N420" i="1"/>
  <c r="N421" i="1" s="1"/>
  <c r="N380" i="1"/>
  <c r="N381" i="1" s="1"/>
  <c r="N326" i="1"/>
  <c r="N327" i="1" s="1"/>
  <c r="N494" i="1"/>
  <c r="N495" i="1" s="1"/>
  <c r="N698" i="1"/>
  <c r="N699" i="1" s="1"/>
  <c r="N582" i="1"/>
  <c r="N583" i="1" s="1"/>
  <c r="N576" i="1"/>
  <c r="N577" i="1" s="1"/>
  <c r="N18" i="1"/>
  <c r="N19" i="1" s="1"/>
  <c r="N558" i="1"/>
  <c r="N559" i="1" s="1"/>
  <c r="N512" i="1"/>
  <c r="N513" i="1" s="1"/>
  <c r="N72" i="1"/>
  <c r="N73" i="1" s="1"/>
  <c r="N324" i="1"/>
  <c r="N325" i="1" s="1"/>
  <c r="N620" i="1"/>
  <c r="N621" i="1" s="1"/>
  <c r="N148" i="1"/>
  <c r="N149" i="1" s="1"/>
  <c r="N768" i="1"/>
  <c r="N769" i="1" s="1"/>
  <c r="N46" i="1"/>
  <c r="N47" i="1" s="1"/>
  <c r="N726" i="1"/>
  <c r="N727" i="1" s="1"/>
  <c r="N484" i="1"/>
  <c r="N485" i="1" s="1"/>
  <c r="N704" i="1"/>
  <c r="N705" i="1" s="1"/>
  <c r="J705" i="1" s="1"/>
  <c r="N724" i="1"/>
  <c r="N725" i="1" s="1"/>
  <c r="N740" i="1"/>
  <c r="N741" i="1" s="1"/>
  <c r="N748" i="1"/>
  <c r="N749" i="1" s="1"/>
  <c r="N766" i="1"/>
  <c r="N767" i="1" s="1"/>
  <c r="N788" i="1"/>
  <c r="N789" i="1" s="1"/>
  <c r="N596" i="1"/>
  <c r="N597" i="1" s="1"/>
  <c r="N282" i="1"/>
  <c r="N283" i="1" s="1"/>
  <c r="N294" i="1"/>
  <c r="N295" i="1" s="1"/>
  <c r="N232" i="1"/>
  <c r="N233" i="1" s="1"/>
  <c r="N374" i="1"/>
  <c r="N375" i="1" s="1"/>
  <c r="N756" i="1"/>
  <c r="N757" i="1" s="1"/>
  <c r="N158" i="1"/>
  <c r="N159" i="1" s="1"/>
  <c r="N442" i="1"/>
  <c r="N443" i="1" s="1"/>
  <c r="N662" i="1"/>
  <c r="N663" i="1" s="1"/>
  <c r="N738" i="1"/>
  <c r="N739" i="1" s="1"/>
  <c r="N48" i="1"/>
  <c r="N49" i="1" s="1"/>
  <c r="N190" i="1"/>
  <c r="N191" i="1" s="1"/>
  <c r="N612" i="1"/>
  <c r="N613" i="1" s="1"/>
  <c r="N336" i="1"/>
  <c r="N337" i="1" s="1"/>
  <c r="N378" i="1"/>
  <c r="N379" i="1" s="1"/>
  <c r="N196" i="1"/>
  <c r="N197" i="1" s="1"/>
  <c r="J197" i="1" s="1"/>
  <c r="N534" i="1"/>
  <c r="N535" i="1" s="1"/>
  <c r="N424" i="1"/>
  <c r="N425" i="1" s="1"/>
  <c r="N722" i="1"/>
  <c r="N723" i="1" s="1"/>
  <c r="N736" i="1"/>
  <c r="N737" i="1" s="1"/>
  <c r="N210" i="1"/>
  <c r="N211" i="1" s="1"/>
  <c r="N546" i="1"/>
  <c r="N547" i="1" s="1"/>
  <c r="N314" i="1"/>
  <c r="N315" i="1" s="1"/>
  <c r="N392" i="1"/>
  <c r="N393" i="1" s="1"/>
  <c r="N584" i="1"/>
  <c r="N585" i="1" s="1"/>
  <c r="N780" i="1"/>
  <c r="N781" i="1" s="1"/>
  <c r="N560" i="1"/>
  <c r="N561" i="1" s="1"/>
  <c r="N570" i="1"/>
  <c r="N571" i="1" s="1"/>
  <c r="N702" i="1"/>
  <c r="N703" i="1" s="1"/>
  <c r="N486" i="1"/>
  <c r="N487" i="1" s="1"/>
  <c r="N248" i="1"/>
  <c r="N249" i="1" s="1"/>
  <c r="N266" i="1"/>
  <c r="N267" i="1" s="1"/>
  <c r="N100" i="1"/>
  <c r="N101" i="1" s="1"/>
  <c r="N234" i="1"/>
  <c r="N235" i="1" s="1"/>
  <c r="N734" i="1"/>
  <c r="N735" i="1" s="1"/>
  <c r="N468" i="1"/>
  <c r="N469" i="1" s="1"/>
  <c r="N554" i="1"/>
  <c r="N555" i="1" s="1"/>
  <c r="N96" i="1"/>
  <c r="N97" i="1" s="1"/>
  <c r="N664" i="1"/>
  <c r="N665" i="1" s="1"/>
  <c r="J665" i="1" s="1"/>
  <c r="N64" i="1"/>
  <c r="N65" i="1" s="1"/>
  <c r="N578" i="1"/>
  <c r="N579" i="1" s="1"/>
  <c r="N600" i="1"/>
  <c r="N601" i="1" s="1"/>
  <c r="N700" i="1"/>
  <c r="N701" i="1" s="1"/>
  <c r="J701" i="1" s="1"/>
  <c r="N136" i="1"/>
  <c r="N137" i="1" s="1"/>
  <c r="N152" i="1"/>
  <c r="N153" i="1" s="1"/>
  <c r="N214" i="1"/>
  <c r="N215" i="1" s="1"/>
  <c r="N250" i="1"/>
  <c r="N251" i="1" s="1"/>
  <c r="N306" i="1"/>
  <c r="N307" i="1" s="1"/>
  <c r="N514" i="1"/>
  <c r="N515" i="1" s="1"/>
  <c r="N80" i="1"/>
  <c r="N81" i="1" s="1"/>
  <c r="N434" i="1"/>
  <c r="N435" i="1" s="1"/>
  <c r="N202" i="1"/>
  <c r="N203" i="1" s="1"/>
  <c r="N286" i="1"/>
  <c r="N287" i="1" s="1"/>
  <c r="N660" i="1"/>
  <c r="N661" i="1" s="1"/>
  <c r="N22" i="1"/>
  <c r="N23" i="1" s="1"/>
  <c r="J23" i="1" s="1"/>
  <c r="N44" i="1"/>
  <c r="N45" i="1" s="1"/>
  <c r="N278" i="1"/>
  <c r="N279" i="1" s="1"/>
  <c r="N648" i="1"/>
  <c r="N649" i="1" s="1"/>
  <c r="N288" i="1"/>
  <c r="N289" i="1" s="1"/>
  <c r="N418" i="1"/>
  <c r="N419" i="1" s="1"/>
  <c r="N488" i="1"/>
  <c r="N489" i="1" s="1"/>
  <c r="N122" i="1"/>
  <c r="N123" i="1" s="1"/>
  <c r="N754" i="1"/>
  <c r="N755" i="1" s="1"/>
  <c r="J755" i="1" s="1"/>
  <c r="N126" i="1"/>
  <c r="N127" i="1" s="1"/>
  <c r="N322" i="1"/>
  <c r="N323" i="1" s="1"/>
  <c r="N76" i="1"/>
  <c r="N77" i="1" s="1"/>
  <c r="N762" i="1"/>
  <c r="N763" i="1" s="1"/>
  <c r="N304" i="1"/>
  <c r="N305" i="1" s="1"/>
  <c r="N772" i="1"/>
  <c r="N773" i="1" s="1"/>
  <c r="N360" i="1"/>
  <c r="N361" i="1" s="1"/>
  <c r="N446" i="1"/>
  <c r="N447" i="1" s="1"/>
  <c r="J447" i="1" s="1"/>
  <c r="N694" i="1"/>
  <c r="N695" i="1" s="1"/>
  <c r="N104" i="1"/>
  <c r="N105" i="1" s="1"/>
  <c r="N262" i="1"/>
  <c r="N263" i="1" s="1"/>
  <c r="N258" i="1"/>
  <c r="N259" i="1" s="1"/>
  <c r="N680" i="1"/>
  <c r="N681" i="1" s="1"/>
  <c r="N350" i="1"/>
  <c r="N351" i="1" s="1"/>
  <c r="N646" i="1"/>
  <c r="N647" i="1" s="1"/>
  <c r="N40" i="1"/>
  <c r="N41" i="1" s="1"/>
  <c r="J41" i="1" s="1"/>
  <c r="N676" i="1"/>
  <c r="N677" i="1" s="1"/>
  <c r="J677" i="1" s="1"/>
  <c r="N718" i="1"/>
  <c r="N719" i="1" s="1"/>
  <c r="N42" i="1"/>
  <c r="N43" i="1" s="1"/>
  <c r="N226" i="1"/>
  <c r="N227" i="1" s="1"/>
  <c r="N316" i="1"/>
  <c r="N317" i="1" s="1"/>
  <c r="N712" i="1"/>
  <c r="N713" i="1" s="1"/>
  <c r="N358" i="1"/>
  <c r="N359" i="1" s="1"/>
  <c r="N14" i="1"/>
  <c r="N15" i="1" s="1"/>
  <c r="N670" i="1"/>
  <c r="N671" i="1" s="1"/>
  <c r="N90" i="1"/>
  <c r="N91" i="1" s="1"/>
  <c r="N134" i="1"/>
  <c r="N135" i="1" s="1"/>
  <c r="N624" i="1"/>
  <c r="N625" i="1" s="1"/>
  <c r="N70" i="1"/>
  <c r="N71" i="1" s="1"/>
  <c r="N770" i="1"/>
  <c r="N771" i="1" s="1"/>
  <c r="N280" i="1"/>
  <c r="N281" i="1" s="1"/>
  <c r="N102" i="1"/>
  <c r="N103" i="1" s="1"/>
  <c r="J103" i="1" s="1"/>
  <c r="N542" i="1"/>
  <c r="N543" i="1" s="1"/>
  <c r="N332" i="1"/>
  <c r="N333" i="1" s="1"/>
  <c r="N92" i="1"/>
  <c r="N93" i="1" s="1"/>
  <c r="N714" i="1"/>
  <c r="N715" i="1" s="1"/>
  <c r="N176" i="1"/>
  <c r="N177" i="1" s="1"/>
  <c r="N60" i="1"/>
  <c r="N61" i="1" s="1"/>
  <c r="N566" i="1"/>
  <c r="N567" i="1" s="1"/>
  <c r="N430" i="1"/>
  <c r="N431" i="1" s="1"/>
  <c r="N706" i="1"/>
  <c r="N707" i="1" s="1"/>
  <c r="N618" i="1"/>
  <c r="N619" i="1" s="1"/>
  <c r="N728" i="1"/>
  <c r="N729" i="1" s="1"/>
  <c r="N300" i="1"/>
  <c r="N301" i="1" s="1"/>
  <c r="N220" i="1"/>
  <c r="N221" i="1" s="1"/>
  <c r="N154" i="1"/>
  <c r="N155" i="1" s="1"/>
  <c r="N400" i="1"/>
  <c r="N401" i="1" s="1"/>
  <c r="N688" i="1"/>
  <c r="N689" i="1" s="1"/>
  <c r="N464" i="1"/>
  <c r="N465" i="1" s="1"/>
  <c r="N284" i="1"/>
  <c r="N285" i="1" s="1"/>
  <c r="N238" i="1"/>
  <c r="N239" i="1" s="1"/>
  <c r="N264" i="1"/>
  <c r="N265" i="1" s="1"/>
  <c r="N412" i="1"/>
  <c r="N413" i="1" s="1"/>
  <c r="N36" i="1"/>
  <c r="N37" i="1" s="1"/>
  <c r="N760" i="1"/>
  <c r="N761" i="1" s="1"/>
  <c r="N206" i="1"/>
  <c r="N207" i="1" s="1"/>
  <c r="N482" i="1"/>
  <c r="N483" i="1" s="1"/>
  <c r="N384" i="1"/>
  <c r="N385" i="1" s="1"/>
  <c r="N156" i="1"/>
  <c r="N157" i="1" s="1"/>
  <c r="N490" i="1"/>
  <c r="N491" i="1" s="1"/>
  <c r="J491" i="1" s="1"/>
  <c r="N462" i="1"/>
  <c r="N463" i="1" s="1"/>
  <c r="N476" i="1"/>
  <c r="N477" i="1" s="1"/>
  <c r="N716" i="1"/>
  <c r="N717" i="1" s="1"/>
  <c r="N792" i="1"/>
  <c r="N793" i="1" s="1"/>
  <c r="J793" i="1" s="1"/>
  <c r="N598" i="1"/>
  <c r="N599" i="1" s="1"/>
  <c r="N130" i="1"/>
  <c r="N131" i="1" s="1"/>
  <c r="N592" i="1"/>
  <c r="N593" i="1" s="1"/>
  <c r="N550" i="1"/>
  <c r="N551" i="1" s="1"/>
  <c r="N508" i="1"/>
  <c r="N509" i="1" s="1"/>
  <c r="N222" i="1"/>
  <c r="N223" i="1" s="1"/>
  <c r="N4" i="1"/>
  <c r="N5" i="1" s="1"/>
  <c r="N614" i="1"/>
  <c r="N615" i="1" s="1"/>
  <c r="N184" i="1"/>
  <c r="N185" i="1" s="1"/>
  <c r="N732" i="1"/>
  <c r="N733" i="1" s="1"/>
  <c r="N188" i="1"/>
  <c r="N189" i="1" s="1"/>
  <c r="N228" i="1"/>
  <c r="N229" i="1" s="1"/>
  <c r="N444" i="1"/>
  <c r="N445" i="1" s="1"/>
  <c r="N62" i="1"/>
  <c r="N63" i="1" s="1"/>
  <c r="N254" i="1"/>
  <c r="N255" i="1" s="1"/>
  <c r="N302" i="1"/>
  <c r="N303" i="1" s="1"/>
  <c r="N28" i="1"/>
  <c r="N29" i="1" s="1"/>
  <c r="N160" i="1"/>
  <c r="N161" i="1" s="1"/>
  <c r="N344" i="1"/>
  <c r="N345" i="1" s="1"/>
  <c r="N758" i="1"/>
  <c r="N759" i="1" s="1"/>
  <c r="J759" i="1" s="1"/>
  <c r="N252" i="1"/>
  <c r="N253" i="1" s="1"/>
  <c r="N786" i="1"/>
  <c r="N787" i="1" s="1"/>
  <c r="N422" i="1"/>
  <c r="N423" i="1" s="1"/>
  <c r="N730" i="1"/>
  <c r="N731" i="1" s="1"/>
  <c r="N640" i="1"/>
  <c r="N641" i="1" s="1"/>
  <c r="N6" i="1"/>
  <c r="N7" i="1" s="1"/>
  <c r="N52" i="1"/>
  <c r="N53" i="1" s="1"/>
  <c r="N674" i="1"/>
  <c r="N675" i="1" s="1"/>
  <c r="N58" i="1"/>
  <c r="N59" i="1" s="1"/>
  <c r="N352" i="1"/>
  <c r="N353" i="1" s="1"/>
  <c r="N110" i="1"/>
  <c r="N111" i="1" s="1"/>
  <c r="N182" i="1"/>
  <c r="N183" i="1" s="1"/>
  <c r="J183" i="1" s="1"/>
  <c r="N16" i="1"/>
  <c r="N17" i="1" s="1"/>
  <c r="J17" i="1" s="1"/>
  <c r="N394" i="1"/>
  <c r="N395" i="1" s="1"/>
  <c r="N298" i="1"/>
  <c r="N299" i="1" s="1"/>
  <c r="N524" i="1"/>
  <c r="N525" i="1" s="1"/>
  <c r="J525" i="1" s="1"/>
  <c r="N590" i="1"/>
  <c r="N591" i="1" s="1"/>
  <c r="N798" i="1"/>
  <c r="N398" i="1"/>
  <c r="N399" i="1" s="1"/>
  <c r="N518" i="1"/>
  <c r="N519" i="1" s="1"/>
  <c r="N146" i="1"/>
  <c r="N147" i="1" s="1"/>
  <c r="N474" i="1"/>
  <c r="N475" i="1" s="1"/>
  <c r="N340" i="1"/>
  <c r="N341" i="1" s="1"/>
  <c r="N416" i="1"/>
  <c r="N417" i="1" s="1"/>
  <c r="N628" i="1"/>
  <c r="N629" i="1" s="1"/>
  <c r="N108" i="1"/>
  <c r="N109" i="1" s="1"/>
  <c r="N98" i="1"/>
  <c r="N99" i="1" s="1"/>
  <c r="N338" i="1"/>
  <c r="N339" i="1" s="1"/>
  <c r="N274" i="1"/>
  <c r="N275" i="1" s="1"/>
  <c r="N164" i="1"/>
  <c r="N165" i="1" s="1"/>
  <c r="N86" i="1"/>
  <c r="N87" i="1" s="1"/>
  <c r="N270" i="1"/>
  <c r="N271" i="1" s="1"/>
  <c r="N68" i="1"/>
  <c r="N69" i="1" s="1"/>
  <c r="N204" i="1"/>
  <c r="N205" i="1" s="1"/>
  <c r="N520" i="1"/>
  <c r="N521" i="1" s="1"/>
  <c r="N212" i="1"/>
  <c r="N213" i="1" s="1"/>
  <c r="J213" i="1" s="1"/>
  <c r="N50" i="1"/>
  <c r="N51" i="1" s="1"/>
  <c r="N608" i="1"/>
  <c r="N609" i="1" s="1"/>
  <c r="N746" i="1"/>
  <c r="N747" i="1" s="1"/>
  <c r="N32" i="1"/>
  <c r="N33" i="1" s="1"/>
  <c r="N244" i="1"/>
  <c r="N245" i="1" s="1"/>
  <c r="N790" i="1"/>
  <c r="N791" i="1" s="1"/>
  <c r="N124" i="1"/>
  <c r="N125" i="1" s="1"/>
  <c r="N458" i="1"/>
  <c r="N459" i="1" s="1"/>
  <c r="N450" i="1"/>
  <c r="N451" i="1" s="1"/>
  <c r="N224" i="1"/>
  <c r="N225" i="1" s="1"/>
  <c r="N522" i="1"/>
  <c r="N523" i="1" s="1"/>
  <c r="N538" i="1"/>
  <c r="N539" i="1" s="1"/>
  <c r="J539" i="1" s="1"/>
  <c r="N644" i="1"/>
  <c r="N645" i="1" s="1"/>
  <c r="N30" i="1"/>
  <c r="N31" i="1" s="1"/>
  <c r="N310" i="1"/>
  <c r="N311" i="1" s="1"/>
  <c r="N764" i="1"/>
  <c r="N765" i="1" s="1"/>
  <c r="J765" i="1" s="1"/>
  <c r="N180" i="1"/>
  <c r="N181" i="1" s="1"/>
  <c r="N256" i="1"/>
  <c r="N257" i="1" s="1"/>
  <c r="N684" i="1"/>
  <c r="N685" i="1" s="1"/>
  <c r="N492" i="1"/>
  <c r="N493" i="1" s="1"/>
  <c r="N362" i="1"/>
  <c r="N363" i="1" s="1"/>
  <c r="N532" i="1"/>
  <c r="N533" i="1" s="1"/>
  <c r="N708" i="1"/>
  <c r="N709" i="1" s="1"/>
  <c r="N242" i="1"/>
  <c r="N243" i="1" s="1"/>
  <c r="N682" i="1"/>
  <c r="N683" i="1" s="1"/>
  <c r="N78" i="1"/>
  <c r="N79" i="1" s="1"/>
  <c r="N178" i="1"/>
  <c r="N179" i="1" s="1"/>
  <c r="N366" i="1"/>
  <c r="N367" i="1" s="1"/>
  <c r="J367" i="1" s="1"/>
  <c r="L799" i="1"/>
  <c r="N198" i="1"/>
  <c r="N199" i="1" s="1"/>
  <c r="N448" i="1"/>
  <c r="N449" i="1" s="1"/>
  <c r="N230" i="1"/>
  <c r="N231" i="1" s="1"/>
  <c r="J231" i="1" s="1"/>
  <c r="N470" i="1"/>
  <c r="N471" i="1" s="1"/>
  <c r="N456" i="1"/>
  <c r="N457" i="1" s="1"/>
  <c r="N106" i="1"/>
  <c r="N107" i="1" s="1"/>
  <c r="N510" i="1"/>
  <c r="N511" i="1" s="1"/>
  <c r="N114" i="1"/>
  <c r="N115" i="1" s="1"/>
  <c r="N752" i="1"/>
  <c r="N753" i="1" s="1"/>
  <c r="N440" i="1"/>
  <c r="N441" i="1" s="1"/>
  <c r="N480" i="1"/>
  <c r="N481" i="1" s="1"/>
  <c r="N170" i="1"/>
  <c r="N171" i="1" s="1"/>
  <c r="N666" i="1"/>
  <c r="N667" i="1" s="1"/>
  <c r="N414" i="1"/>
  <c r="N415" i="1" s="1"/>
  <c r="N144" i="1"/>
  <c r="N145" i="1" s="1"/>
  <c r="N246" i="1"/>
  <c r="N247" i="1" s="1"/>
  <c r="N784" i="1"/>
  <c r="N785" i="1" s="1"/>
  <c r="N710" i="1"/>
  <c r="N711" i="1" s="1"/>
  <c r="N622" i="1"/>
  <c r="N623" i="1" s="1"/>
  <c r="N330" i="1"/>
  <c r="N331" i="1" s="1"/>
  <c r="J331" i="1" s="1"/>
  <c r="N744" i="1"/>
  <c r="N745" i="1" s="1"/>
  <c r="N692" i="1"/>
  <c r="N693" i="1" s="1"/>
  <c r="N168" i="1"/>
  <c r="N169" i="1" s="1"/>
  <c r="N84" i="1"/>
  <c r="N85" i="1" s="1"/>
  <c r="N750" i="1"/>
  <c r="N751" i="1" s="1"/>
  <c r="N10" i="1"/>
  <c r="N11" i="1" s="1"/>
  <c r="N20" i="1"/>
  <c r="N21" i="1" s="1"/>
  <c r="N318" i="1"/>
  <c r="N319" i="1" s="1"/>
  <c r="N672" i="1"/>
  <c r="N673" i="1" s="1"/>
  <c r="N544" i="1"/>
  <c r="N545" i="1" s="1"/>
  <c r="N192" i="1"/>
  <c r="N193" i="1" s="1"/>
  <c r="N650" i="1"/>
  <c r="N651" i="1" s="1"/>
  <c r="N194" i="1"/>
  <c r="N195" i="1" s="1"/>
  <c r="N172" i="1"/>
  <c r="N173" i="1" s="1"/>
  <c r="N410" i="1"/>
  <c r="N411" i="1" s="1"/>
  <c r="J411" i="1" s="1"/>
  <c r="N568" i="1"/>
  <c r="N569" i="1" s="1"/>
  <c r="N516" i="1"/>
  <c r="N517" i="1" s="1"/>
  <c r="N504" i="1"/>
  <c r="N505" i="1" s="1"/>
  <c r="N386" i="1"/>
  <c r="N387" i="1" s="1"/>
  <c r="N720" i="1"/>
  <c r="N721" i="1" s="1"/>
  <c r="J721" i="1" s="1"/>
  <c r="N604" i="1"/>
  <c r="N605" i="1" s="1"/>
  <c r="N406" i="1"/>
  <c r="N407" i="1" s="1"/>
  <c r="N686" i="1"/>
  <c r="N687" i="1" s="1"/>
  <c r="N652" i="1"/>
  <c r="N653" i="1" s="1"/>
  <c r="N478" i="1"/>
  <c r="N479" i="1" s="1"/>
  <c r="J479" i="1" s="1"/>
  <c r="N120" i="1"/>
  <c r="N121" i="1" s="1"/>
  <c r="N348" i="1"/>
  <c r="N349" i="1" s="1"/>
  <c r="N334" i="1"/>
  <c r="N335" i="1" s="1"/>
  <c r="N552" i="1"/>
  <c r="N553" i="1" s="1"/>
  <c r="N782" i="1"/>
  <c r="N783" i="1" s="1"/>
  <c r="N272" i="1"/>
  <c r="N273" i="1" s="1"/>
  <c r="N452" i="1"/>
  <c r="N453" i="1" s="1"/>
  <c r="N390" i="1"/>
  <c r="N391" i="1" s="1"/>
  <c r="N208" i="1"/>
  <c r="N209" i="1" s="1"/>
  <c r="N342" i="1"/>
  <c r="N343" i="1" s="1"/>
  <c r="N382" i="1"/>
  <c r="N383" i="1" s="1"/>
  <c r="N776" i="1"/>
  <c r="N777" i="1" s="1"/>
  <c r="N276" i="1"/>
  <c r="N277" i="1" s="1"/>
  <c r="N290" i="1"/>
  <c r="N291" i="1" s="1"/>
  <c r="N404" i="1"/>
  <c r="N405" i="1" s="1"/>
  <c r="N658" i="1"/>
  <c r="N659" i="1" s="1"/>
  <c r="N454" i="1"/>
  <c r="N455" i="1" s="1"/>
  <c r="N496" i="1"/>
  <c r="N497" i="1" s="1"/>
  <c r="N556" i="1"/>
  <c r="N557" i="1" s="1"/>
  <c r="N432" i="1"/>
  <c r="N433" i="1" s="1"/>
  <c r="N586" i="1"/>
  <c r="N587" i="1" s="1"/>
  <c r="N388" i="1"/>
  <c r="N389" i="1" s="1"/>
  <c r="N128" i="1"/>
  <c r="N129" i="1" s="1"/>
  <c r="N638" i="1"/>
  <c r="N639" i="1" s="1"/>
  <c r="N616" i="1"/>
  <c r="N617" i="1" s="1"/>
  <c r="N54" i="1"/>
  <c r="N55" i="1" s="1"/>
  <c r="N588" i="1"/>
  <c r="N589" i="1" s="1"/>
  <c r="N632" i="1"/>
  <c r="N633" i="1" s="1"/>
  <c r="N354" i="1"/>
  <c r="N355" i="1" s="1"/>
  <c r="N536" i="1"/>
  <c r="N537" i="1" s="1"/>
  <c r="N668" i="1"/>
  <c r="N669" i="1" s="1"/>
  <c r="N370" i="1"/>
  <c r="N371" i="1" s="1"/>
  <c r="N690" i="1"/>
  <c r="N691" i="1" s="1"/>
  <c r="N774" i="1"/>
  <c r="N775" i="1" s="1"/>
  <c r="N408" i="1"/>
  <c r="N409" i="1" s="1"/>
  <c r="N296" i="1"/>
  <c r="N297" i="1" s="1"/>
  <c r="N472" i="1"/>
  <c r="N473" i="1" s="1"/>
  <c r="N602" i="1"/>
  <c r="N603" i="1" s="1"/>
  <c r="N396" i="1"/>
  <c r="N397" i="1" s="1"/>
  <c r="N356" i="1"/>
  <c r="N357" i="1" s="1"/>
  <c r="N312" i="1"/>
  <c r="N313" i="1" s="1"/>
  <c r="N82" i="1"/>
  <c r="N83" i="1" s="1"/>
  <c r="N460" i="1"/>
  <c r="N461" i="1" s="1"/>
  <c r="N564" i="1"/>
  <c r="N565" i="1" s="1"/>
  <c r="N94" i="1"/>
  <c r="N95" i="1" s="1"/>
  <c r="N636" i="1"/>
  <c r="N637" i="1" s="1"/>
  <c r="J637" i="1" s="1"/>
  <c r="N308" i="1"/>
  <c r="N309" i="1" s="1"/>
  <c r="J309" i="1" s="1"/>
  <c r="N376" i="1"/>
  <c r="N377" i="1" s="1"/>
  <c r="N528" i="1"/>
  <c r="N529" i="1" s="1"/>
  <c r="N642" i="1"/>
  <c r="N643" i="1" s="1"/>
  <c r="N606" i="1"/>
  <c r="N607" i="1" s="1"/>
  <c r="N696" i="1"/>
  <c r="N697" i="1" s="1"/>
  <c r="N236" i="1"/>
  <c r="N237" i="1" s="1"/>
  <c r="J439" i="1" l="1"/>
  <c r="J409" i="1"/>
  <c r="J69" i="1"/>
  <c r="J629" i="1"/>
  <c r="J253" i="1"/>
  <c r="J571" i="1"/>
  <c r="J549" i="1"/>
  <c r="J129" i="1"/>
  <c r="J171" i="1"/>
  <c r="J127" i="1"/>
  <c r="J393" i="1"/>
  <c r="J19" i="1"/>
  <c r="J355" i="1"/>
  <c r="J617" i="1"/>
  <c r="J587" i="1"/>
  <c r="J277" i="1"/>
  <c r="J209" i="1"/>
  <c r="J783" i="1"/>
  <c r="J179" i="1"/>
  <c r="J709" i="1"/>
  <c r="J521" i="1"/>
  <c r="J423" i="1"/>
  <c r="J189" i="1"/>
  <c r="J717" i="1"/>
  <c r="J729" i="1"/>
  <c r="J93" i="1"/>
  <c r="J281" i="1"/>
  <c r="J359" i="1"/>
  <c r="J215" i="1"/>
  <c r="J235" i="1"/>
  <c r="J487" i="1"/>
  <c r="J425" i="1"/>
  <c r="J283" i="1"/>
  <c r="J513" i="1"/>
  <c r="J175" i="1"/>
  <c r="J67" i="1"/>
  <c r="J219" i="1"/>
  <c r="J57" i="1"/>
  <c r="J5" i="1"/>
  <c r="J357" i="1"/>
  <c r="J667" i="1"/>
  <c r="J609" i="1"/>
  <c r="J7" i="1"/>
  <c r="J223" i="1"/>
  <c r="J131" i="1"/>
  <c r="J385" i="1"/>
  <c r="J713" i="1"/>
  <c r="J719" i="1"/>
  <c r="J323" i="1"/>
  <c r="J699" i="1"/>
  <c r="J657" i="1"/>
  <c r="J531" i="1"/>
  <c r="J249" i="1"/>
  <c r="J723" i="1"/>
  <c r="J735" i="1"/>
  <c r="J49" i="1"/>
  <c r="J117" i="1"/>
  <c r="J341" i="1"/>
  <c r="J463" i="1"/>
  <c r="J387" i="1"/>
  <c r="J21" i="1"/>
  <c r="J511" i="1"/>
  <c r="J15" i="1"/>
  <c r="J311" i="1"/>
  <c r="J255" i="1"/>
  <c r="J297" i="1"/>
  <c r="J753" i="1"/>
  <c r="J703" i="1"/>
  <c r="J245" i="1"/>
  <c r="J273" i="1"/>
  <c r="J239" i="1"/>
  <c r="J79" i="1"/>
  <c r="J203" i="1"/>
  <c r="J691" i="1"/>
  <c r="J545" i="1"/>
  <c r="J441" i="1"/>
  <c r="J685" i="1"/>
  <c r="J523" i="1"/>
  <c r="J53" i="1"/>
  <c r="J751" i="1"/>
  <c r="J31" i="1"/>
  <c r="J397" i="1"/>
  <c r="J645" i="1"/>
  <c r="J451" i="1"/>
  <c r="J509" i="1"/>
  <c r="J413" i="1"/>
  <c r="J419" i="1"/>
  <c r="J495" i="1"/>
  <c r="J669" i="1"/>
  <c r="J383" i="1"/>
  <c r="J453" i="1"/>
  <c r="J569" i="1"/>
  <c r="J683" i="1"/>
  <c r="J147" i="1"/>
  <c r="J591" i="1"/>
  <c r="J29" i="1"/>
  <c r="J465" i="1"/>
  <c r="J543" i="1"/>
  <c r="J71" i="1"/>
  <c r="J671" i="1"/>
  <c r="J307" i="1"/>
  <c r="J267" i="1"/>
  <c r="J737" i="1"/>
  <c r="J191" i="1"/>
  <c r="J507" i="1"/>
  <c r="J141" i="1"/>
  <c r="J403" i="1"/>
  <c r="J369" i="1"/>
  <c r="J527" i="1"/>
  <c r="J775" i="1"/>
  <c r="J55" i="1"/>
  <c r="J243" i="1"/>
  <c r="J675" i="1"/>
  <c r="J731" i="1"/>
  <c r="J615" i="1"/>
  <c r="J207" i="1"/>
  <c r="J265" i="1"/>
  <c r="J763" i="1"/>
  <c r="J435" i="1"/>
  <c r="J315" i="1"/>
  <c r="J159" i="1"/>
  <c r="J295" i="1"/>
  <c r="J73" i="1"/>
  <c r="J577" i="1"/>
  <c r="J327" i="1"/>
  <c r="J293" i="1"/>
  <c r="J499" i="1"/>
  <c r="J321" i="1"/>
  <c r="J743" i="1"/>
  <c r="J529" i="1"/>
  <c r="J95" i="1"/>
  <c r="J407" i="1"/>
  <c r="J693" i="1"/>
  <c r="J449" i="1"/>
  <c r="J99" i="1"/>
  <c r="J399" i="1"/>
  <c r="J299" i="1"/>
  <c r="J593" i="1"/>
  <c r="J761" i="1"/>
  <c r="J401" i="1"/>
  <c r="J263" i="1"/>
  <c r="J649" i="1"/>
  <c r="J601" i="1"/>
  <c r="J781" i="1"/>
  <c r="J547" i="1"/>
  <c r="J337" i="1"/>
  <c r="J757" i="1"/>
  <c r="J485" i="1"/>
  <c r="J149" i="1"/>
  <c r="J631" i="1"/>
  <c r="J269" i="1"/>
  <c r="J697" i="1"/>
  <c r="J377" i="1"/>
  <c r="J475" i="1"/>
  <c r="J555" i="1"/>
  <c r="J375" i="1"/>
  <c r="J559" i="1"/>
  <c r="J275" i="1"/>
  <c r="J221" i="1"/>
  <c r="J655" i="1"/>
  <c r="J83" i="1"/>
  <c r="J603" i="1"/>
  <c r="J291" i="1"/>
  <c r="J349" i="1"/>
  <c r="J623" i="1"/>
  <c r="J481" i="1"/>
  <c r="J493" i="1"/>
  <c r="J417" i="1"/>
  <c r="J229" i="1"/>
  <c r="J551" i="1"/>
  <c r="J301" i="1"/>
  <c r="J769" i="1"/>
  <c r="J187" i="1"/>
  <c r="J139" i="1"/>
  <c r="J779" i="1"/>
  <c r="J627" i="1"/>
  <c r="J501" i="1"/>
  <c r="J537" i="1"/>
  <c r="J389" i="1"/>
  <c r="J497" i="1"/>
  <c r="J193" i="1"/>
  <c r="J169" i="1"/>
  <c r="J459" i="1"/>
  <c r="J271" i="1"/>
  <c r="J519" i="1"/>
  <c r="J431" i="1"/>
  <c r="J227" i="1"/>
  <c r="J259" i="1"/>
  <c r="J289" i="1"/>
  <c r="J379" i="1"/>
  <c r="J13" i="1"/>
  <c r="J563" i="1"/>
  <c r="J711" i="1"/>
  <c r="J415" i="1"/>
  <c r="J125" i="1"/>
  <c r="J747" i="1"/>
  <c r="J647" i="1"/>
  <c r="J77" i="1"/>
  <c r="J123" i="1"/>
  <c r="J661" i="1"/>
  <c r="J25" i="1"/>
  <c r="J347" i="1"/>
  <c r="J429" i="1"/>
  <c r="J163" i="1"/>
  <c r="J27" i="1"/>
  <c r="J639" i="1"/>
  <c r="J257" i="1"/>
  <c r="J791" i="1"/>
  <c r="J161" i="1"/>
  <c r="J61" i="1"/>
  <c r="J91" i="1"/>
  <c r="J101" i="1"/>
  <c r="J663" i="1"/>
  <c r="J597" i="1"/>
  <c r="J365" i="1"/>
  <c r="J541" i="1"/>
  <c r="J119" i="1"/>
  <c r="J503" i="1"/>
  <c r="J237" i="1"/>
  <c r="J313" i="1"/>
  <c r="J473" i="1"/>
  <c r="J455" i="1"/>
  <c r="J121" i="1"/>
  <c r="J505" i="1"/>
  <c r="J11" i="1"/>
  <c r="J107" i="1"/>
  <c r="J111" i="1"/>
  <c r="J157" i="1"/>
  <c r="J135" i="1"/>
  <c r="J97" i="1"/>
  <c r="J739" i="1"/>
  <c r="J583" i="1"/>
  <c r="J381" i="1"/>
  <c r="J35" i="1"/>
  <c r="J39" i="1"/>
  <c r="J437" i="1"/>
  <c r="J595" i="1"/>
  <c r="J565" i="1"/>
  <c r="J433" i="1"/>
  <c r="J777" i="1"/>
  <c r="J553" i="1"/>
  <c r="J605" i="1"/>
  <c r="J517" i="1"/>
  <c r="J195" i="1"/>
  <c r="J673" i="1"/>
  <c r="J745" i="1"/>
  <c r="J457" i="1"/>
  <c r="J533" i="1"/>
  <c r="J165" i="1"/>
  <c r="J109" i="1"/>
  <c r="I800" i="1"/>
  <c r="J353" i="1"/>
  <c r="J733" i="1"/>
  <c r="J37" i="1"/>
  <c r="J619" i="1"/>
  <c r="J333" i="1"/>
  <c r="J771" i="1"/>
  <c r="J351" i="1"/>
  <c r="J279" i="1"/>
  <c r="J287" i="1"/>
  <c r="J153" i="1"/>
  <c r="J585" i="1"/>
  <c r="J613" i="1"/>
  <c r="J741" i="1"/>
  <c r="J727" i="1"/>
  <c r="J621" i="1"/>
  <c r="J467" i="1"/>
  <c r="J3" i="1"/>
  <c r="J151" i="1"/>
  <c r="J75" i="1"/>
  <c r="J167" i="1"/>
  <c r="J575" i="1"/>
  <c r="J607" i="1"/>
  <c r="J461" i="1"/>
  <c r="J557" i="1"/>
  <c r="J335" i="1"/>
  <c r="J85" i="1"/>
  <c r="J471" i="1"/>
  <c r="J363" i="1"/>
  <c r="J181" i="1"/>
  <c r="J59" i="1"/>
  <c r="J641" i="1"/>
  <c r="J185" i="1"/>
  <c r="J599" i="1"/>
  <c r="J177" i="1"/>
  <c r="J317" i="1"/>
  <c r="J695" i="1"/>
  <c r="J305" i="1"/>
  <c r="J469" i="1"/>
  <c r="J443" i="1"/>
  <c r="J233" i="1"/>
  <c r="J725" i="1"/>
  <c r="J325" i="1"/>
  <c r="J635" i="1"/>
  <c r="J261" i="1"/>
  <c r="J113" i="1"/>
  <c r="J643" i="1"/>
  <c r="J687" i="1"/>
  <c r="J339" i="1"/>
  <c r="J689" i="1"/>
  <c r="J715" i="1"/>
  <c r="J251" i="1"/>
  <c r="J581" i="1"/>
  <c r="J345" i="1"/>
  <c r="J371" i="1"/>
  <c r="J659" i="1"/>
  <c r="J477" i="1"/>
  <c r="J285" i="1"/>
  <c r="J105" i="1"/>
  <c r="J773" i="1"/>
  <c r="J489" i="1"/>
  <c r="J515" i="1"/>
  <c r="J579" i="1"/>
  <c r="J211" i="1"/>
  <c r="J89" i="1"/>
  <c r="J319" i="1"/>
  <c r="J247" i="1"/>
  <c r="J681" i="1"/>
  <c r="J241" i="1"/>
  <c r="J343" i="1"/>
  <c r="J145" i="1"/>
  <c r="J33" i="1"/>
  <c r="J303" i="1"/>
  <c r="J625" i="1"/>
  <c r="J561" i="1"/>
  <c r="J767" i="1"/>
  <c r="J173" i="1"/>
  <c r="J567" i="1"/>
  <c r="J749" i="1"/>
  <c r="J329" i="1"/>
  <c r="J651" i="1"/>
  <c r="J707" i="1"/>
  <c r="J789" i="1"/>
  <c r="J133" i="1"/>
  <c r="J405" i="1"/>
  <c r="J87" i="1"/>
  <c r="J43" i="1"/>
  <c r="J633" i="1"/>
  <c r="J391" i="1"/>
  <c r="J785" i="1"/>
  <c r="J199" i="1"/>
  <c r="J225" i="1"/>
  <c r="J205" i="1"/>
  <c r="J395" i="1"/>
  <c r="J787" i="1"/>
  <c r="J63" i="1"/>
  <c r="J155" i="1"/>
  <c r="J535" i="1"/>
  <c r="J421" i="1"/>
  <c r="J679" i="1"/>
  <c r="J143" i="1"/>
  <c r="J427" i="1"/>
  <c r="J361" i="1"/>
  <c r="J81" i="1"/>
  <c r="J589" i="1"/>
  <c r="J653" i="1"/>
  <c r="J115" i="1"/>
  <c r="J51" i="1"/>
  <c r="J445" i="1"/>
  <c r="J483" i="1"/>
  <c r="J45" i="1"/>
  <c r="J137" i="1"/>
  <c r="J65" i="1"/>
  <c r="J47" i="1"/>
  <c r="J217" i="1"/>
  <c r="J373" i="1"/>
  <c r="J798" i="1" l="1"/>
</calcChain>
</file>

<file path=xl/sharedStrings.xml><?xml version="1.0" encoding="utf-8"?>
<sst xmlns="http://schemas.openxmlformats.org/spreadsheetml/2006/main" count="168" uniqueCount="66">
  <si>
    <t>Т1</t>
  </si>
  <si>
    <t>Т2</t>
  </si>
  <si>
    <t>Расход Т1 кВтч</t>
  </si>
  <si>
    <t>Расход Т2, кВтч</t>
  </si>
  <si>
    <t xml:space="preserve">к оплате руб. </t>
  </si>
  <si>
    <t>тариф сельский</t>
  </si>
  <si>
    <t>СЕЛЬСКИЙ В СНТ</t>
  </si>
  <si>
    <t>120, 153</t>
  </si>
  <si>
    <t>305-306</t>
  </si>
  <si>
    <t>410/1</t>
  </si>
  <si>
    <t>Расход Т1</t>
  </si>
  <si>
    <t>Расход Т2</t>
  </si>
  <si>
    <t>Общ. Расход</t>
  </si>
  <si>
    <t>Сельский тариф</t>
  </si>
  <si>
    <t>Показания общего счетчика</t>
  </si>
  <si>
    <t>Общий счетчик</t>
  </si>
  <si>
    <t>Разница показаний</t>
  </si>
  <si>
    <t>Счетчик отключен</t>
  </si>
  <si>
    <t>Т1 пред.</t>
  </si>
  <si>
    <t>Т1 тек.</t>
  </si>
  <si>
    <t>T2 пред.</t>
  </si>
  <si>
    <t>Т2 тек.</t>
  </si>
  <si>
    <t>т1</t>
  </si>
  <si>
    <t>т2</t>
  </si>
  <si>
    <t>ВОРОТА</t>
  </si>
  <si>
    <t>Счетчик сгорел, дом заброшен</t>
  </si>
  <si>
    <t>Нужен ключ</t>
  </si>
  <si>
    <t>Стоимость Т1, руб./ кВтч</t>
  </si>
  <si>
    <t>Стоимость Т2, руб./кВтч</t>
  </si>
  <si>
    <t>Тариф Т1</t>
  </si>
  <si>
    <t>Тариф Т2</t>
  </si>
  <si>
    <t>Общий расход</t>
  </si>
  <si>
    <t>Потери Т1</t>
  </si>
  <si>
    <t>Потери Т2</t>
  </si>
  <si>
    <t xml:space="preserve">тариф сельский </t>
  </si>
  <si>
    <t>участок 420</t>
  </si>
  <si>
    <t>Коэф.технологич.потерь</t>
  </si>
  <si>
    <t>????</t>
  </si>
  <si>
    <t>347, 348</t>
  </si>
  <si>
    <t>№ участка</t>
  </si>
  <si>
    <t>Коэф.трансформатора</t>
  </si>
  <si>
    <t>Нет счетчика</t>
  </si>
  <si>
    <t>Счетчика нет</t>
  </si>
  <si>
    <t>нет счетчика</t>
  </si>
  <si>
    <t>Пред</t>
  </si>
  <si>
    <t>СЕЛЬСКИЙ СНТ</t>
  </si>
  <si>
    <t>сельский в снт</t>
  </si>
  <si>
    <t>нет счетчиков</t>
  </si>
  <si>
    <t>новые с июня</t>
  </si>
  <si>
    <t>старый счетчик  Т1- 27139, Т2- 17614</t>
  </si>
  <si>
    <t>в январе 17588. 8560</t>
  </si>
  <si>
    <t>Новые</t>
  </si>
  <si>
    <t>магазин</t>
  </si>
  <si>
    <t>Счетчик требует замены(мотает обратно)</t>
  </si>
  <si>
    <t>под замену</t>
  </si>
  <si>
    <t>расчетные величины</t>
  </si>
  <si>
    <t>Сельский СНТ</t>
  </si>
  <si>
    <t>Т1-4.Т2-1</t>
  </si>
  <si>
    <t>Т1-2.Т2-0</t>
  </si>
  <si>
    <t>новый счетчик</t>
  </si>
  <si>
    <t>406.407</t>
  </si>
  <si>
    <t>на 90 фонарей</t>
  </si>
  <si>
    <t>начислению по средн.потребл.</t>
  </si>
  <si>
    <t>Т1 -2443, Т2-2488, Т3 -3115</t>
  </si>
  <si>
    <t>Т1-3497, Т2-2203,Т3 - 3502</t>
  </si>
  <si>
    <t>Расход по участкам (учт.)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</si>
</sst>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₽&quot;_-;\-* #,##0.00\ &quot;₽&quot;_-;_-* &quot;-&quot;??\ &quot;₽&quot;_-;_-@_-"/>
    <numFmt numFmtId="164" formatCode="0.000"/>
    <numFmt numFmtId="165" formatCode="0.0000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b/>
      <sz val="11"/>
      <name val="Calibri"/>
      <family val="2"/>
      <charset val="204"/>
    </font>
    <font>
      <i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1"/>
      <name val="Calibri"/>
      <family val="2"/>
      <charset val="204"/>
    </font>
    <font>
      <b/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b/>
      <sz val="14"/>
      <name val="Calibri"/>
      <family val="2"/>
      <charset val="204"/>
    </font>
    <font>
      <sz val="14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2" fillId="2" borderId="1" xfId="0" applyFont="1" applyFill="1" applyBorder="1"/>
    <xf numFmtId="0" fontId="0" fillId="0" borderId="1" xfId="0" applyFill="1" applyBorder="1"/>
    <xf numFmtId="1" fontId="0" fillId="0" borderId="1" xfId="0" applyNumberFormat="1" applyFill="1" applyBorder="1"/>
    <xf numFmtId="1" fontId="2" fillId="2" borderId="1" xfId="0" applyNumberFormat="1" applyFont="1" applyFill="1" applyBorder="1"/>
    <xf numFmtId="0" fontId="0" fillId="2" borderId="1" xfId="0" applyFont="1" applyFill="1" applyBorder="1"/>
    <xf numFmtId="0" fontId="0" fillId="0" borderId="2" xfId="0" applyFill="1" applyBorder="1" applyAlignment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13" fillId="2" borderId="1" xfId="0" applyFont="1" applyFill="1" applyBorder="1" applyAlignment="1">
      <alignment horizontal="center"/>
    </xf>
    <xf numFmtId="0" fontId="1" fillId="0" borderId="5" xfId="1" applyNumberFormat="1" applyFont="1" applyBorder="1"/>
    <xf numFmtId="2" fontId="0" fillId="0" borderId="0" xfId="0" applyNumberFormat="1" applyBorder="1"/>
    <xf numFmtId="0" fontId="2" fillId="3" borderId="0" xfId="0" applyFont="1" applyFill="1"/>
    <xf numFmtId="0" fontId="0" fillId="3" borderId="0" xfId="0" applyFill="1"/>
    <xf numFmtId="0" fontId="3" fillId="0" borderId="1" xfId="0" applyNumberFormat="1" applyFont="1" applyBorder="1" applyAlignment="1">
      <alignment horizontal="center" vertical="center"/>
    </xf>
    <xf numFmtId="2" fontId="0" fillId="0" borderId="4" xfId="0" applyNumberFormat="1" applyBorder="1"/>
    <xf numFmtId="0" fontId="0" fillId="0" borderId="0" xfId="0" applyFill="1"/>
    <xf numFmtId="0" fontId="0" fillId="4" borderId="1" xfId="0" applyFill="1" applyBorder="1"/>
    <xf numFmtId="0" fontId="0" fillId="2" borderId="2" xfId="0" applyFill="1" applyBorder="1"/>
    <xf numFmtId="164" fontId="0" fillId="2" borderId="1" xfId="0" applyNumberFormat="1" applyFill="1" applyBorder="1" applyAlignment="1">
      <alignment horizontal="right"/>
    </xf>
    <xf numFmtId="164" fontId="0" fillId="3" borderId="1" xfId="0" applyNumberFormat="1" applyFill="1" applyBorder="1" applyAlignment="1">
      <alignment horizontal="right"/>
    </xf>
    <xf numFmtId="164" fontId="2" fillId="2" borderId="1" xfId="0" applyNumberFormat="1" applyFont="1" applyFill="1" applyBorder="1" applyAlignment="1">
      <alignment horizontal="right"/>
    </xf>
    <xf numFmtId="164" fontId="0" fillId="0" borderId="1" xfId="0" applyNumberFormat="1" applyFill="1" applyBorder="1" applyAlignment="1">
      <alignment horizontal="right"/>
    </xf>
    <xf numFmtId="1" fontId="2" fillId="2" borderId="1" xfId="0" applyNumberFormat="1" applyFont="1" applyFill="1" applyBorder="1" applyAlignment="1">
      <alignment horizontal="right"/>
    </xf>
    <xf numFmtId="1" fontId="0" fillId="2" borderId="1" xfId="0" applyNumberFormat="1" applyFill="1" applyBorder="1" applyAlignment="1">
      <alignment horizontal="right"/>
    </xf>
    <xf numFmtId="1" fontId="0" fillId="2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right"/>
    </xf>
    <xf numFmtId="1" fontId="0" fillId="4" borderId="1" xfId="0" applyNumberFormat="1" applyFill="1" applyBorder="1" applyAlignment="1">
      <alignment horizontal="right"/>
    </xf>
    <xf numFmtId="164" fontId="3" fillId="3" borderId="1" xfId="0" applyNumberFormat="1" applyFont="1" applyFill="1" applyBorder="1" applyAlignment="1">
      <alignment horizontal="right" vertical="center"/>
    </xf>
    <xf numFmtId="0" fontId="3" fillId="3" borderId="1" xfId="0" applyNumberFormat="1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right"/>
    </xf>
    <xf numFmtId="1" fontId="0" fillId="3" borderId="1" xfId="0" applyNumberFormat="1" applyFill="1" applyBorder="1" applyAlignment="1">
      <alignment horizontal="center"/>
    </xf>
    <xf numFmtId="164" fontId="0" fillId="3" borderId="0" xfId="0" applyNumberFormat="1" applyFill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2" fillId="4" borderId="1" xfId="0" applyFont="1" applyFill="1" applyBorder="1"/>
    <xf numFmtId="0" fontId="0" fillId="2" borderId="0" xfId="0" applyFill="1"/>
    <xf numFmtId="1" fontId="0" fillId="0" borderId="1" xfId="0" applyNumberFormat="1" applyFill="1" applyBorder="1" applyAlignment="1">
      <alignment horizontal="right"/>
    </xf>
    <xf numFmtId="0" fontId="3" fillId="0" borderId="1" xfId="0" applyNumberFormat="1" applyFont="1" applyBorder="1" applyAlignment="1">
      <alignment horizontal="right" vertical="center"/>
    </xf>
    <xf numFmtId="0" fontId="0" fillId="2" borderId="1" xfId="0" applyNumberFormat="1" applyFill="1" applyBorder="1" applyAlignment="1">
      <alignment horizontal="right"/>
    </xf>
    <xf numFmtId="0" fontId="0" fillId="4" borderId="1" xfId="0" applyNumberFormat="1" applyFill="1" applyBorder="1" applyAlignment="1">
      <alignment horizontal="right"/>
    </xf>
    <xf numFmtId="0" fontId="0" fillId="0" borderId="1" xfId="0" applyNumberFormat="1" applyBorder="1" applyAlignment="1">
      <alignment horizontal="right"/>
    </xf>
    <xf numFmtId="0" fontId="2" fillId="3" borderId="1" xfId="0" applyNumberFormat="1" applyFont="1" applyFill="1" applyBorder="1" applyAlignment="1">
      <alignment horizontal="right"/>
    </xf>
    <xf numFmtId="0" fontId="5" fillId="0" borderId="1" xfId="0" applyNumberFormat="1" applyFont="1" applyBorder="1" applyAlignment="1">
      <alignment horizontal="right" wrapText="1"/>
    </xf>
    <xf numFmtId="0" fontId="0" fillId="3" borderId="1" xfId="0" applyNumberForma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right"/>
    </xf>
    <xf numFmtId="0" fontId="0" fillId="0" borderId="1" xfId="0" applyNumberFormat="1" applyFill="1" applyBorder="1" applyAlignment="1">
      <alignment horizontal="right"/>
    </xf>
    <xf numFmtId="0" fontId="2" fillId="0" borderId="1" xfId="0" applyNumberFormat="1" applyFont="1" applyFill="1" applyBorder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NumberFormat="1" applyBorder="1" applyAlignment="1">
      <alignment horizontal="right"/>
    </xf>
    <xf numFmtId="1" fontId="3" fillId="2" borderId="1" xfId="0" applyNumberFormat="1" applyFont="1" applyFill="1" applyBorder="1" applyAlignment="1">
      <alignment horizontal="right"/>
    </xf>
    <xf numFmtId="1" fontId="3" fillId="2" borderId="1" xfId="0" applyNumberFormat="1" applyFont="1" applyFill="1" applyBorder="1" applyAlignment="1">
      <alignment horizontal="center"/>
    </xf>
    <xf numFmtId="1" fontId="3" fillId="4" borderId="1" xfId="0" applyNumberFormat="1" applyFont="1" applyFill="1" applyBorder="1" applyAlignment="1">
      <alignment horizontal="right"/>
    </xf>
    <xf numFmtId="1" fontId="3" fillId="4" borderId="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right"/>
    </xf>
    <xf numFmtId="1" fontId="3" fillId="3" borderId="1" xfId="0" applyNumberFormat="1" applyFont="1" applyFill="1" applyBorder="1" applyAlignment="1">
      <alignment horizontal="center"/>
    </xf>
    <xf numFmtId="164" fontId="0" fillId="3" borderId="1" xfId="0" applyNumberFormat="1" applyFont="1" applyFill="1" applyBorder="1" applyAlignment="1">
      <alignment horizontal="right"/>
    </xf>
    <xf numFmtId="0" fontId="0" fillId="3" borderId="1" xfId="0" applyFont="1" applyFill="1" applyBorder="1" applyAlignment="1">
      <alignment horizontal="center"/>
    </xf>
    <xf numFmtId="164" fontId="6" fillId="3" borderId="0" xfId="0" applyNumberFormat="1" applyFont="1" applyFill="1" applyAlignment="1">
      <alignment horizontal="center"/>
    </xf>
    <xf numFmtId="0" fontId="3" fillId="0" borderId="1" xfId="0" applyFont="1" applyBorder="1"/>
    <xf numFmtId="0" fontId="3" fillId="2" borderId="1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1" fontId="3" fillId="2" borderId="8" xfId="0" applyNumberFormat="1" applyFont="1" applyFill="1" applyBorder="1" applyAlignment="1">
      <alignment horizontal="center"/>
    </xf>
    <xf numFmtId="1" fontId="3" fillId="3" borderId="8" xfId="0" applyNumberFormat="1" applyFont="1" applyFill="1" applyBorder="1" applyAlignment="1">
      <alignment horizontal="center"/>
    </xf>
    <xf numFmtId="1" fontId="3" fillId="4" borderId="8" xfId="0" applyNumberFormat="1" applyFont="1" applyFill="1" applyBorder="1" applyAlignment="1">
      <alignment horizontal="center"/>
    </xf>
    <xf numFmtId="1" fontId="3" fillId="0" borderId="8" xfId="0" applyNumberFormat="1" applyFont="1" applyBorder="1" applyAlignment="1">
      <alignment horizontal="center"/>
    </xf>
    <xf numFmtId="1" fontId="3" fillId="2" borderId="1" xfId="0" applyNumberFormat="1" applyFont="1" applyFill="1" applyBorder="1"/>
    <xf numFmtId="1" fontId="3" fillId="0" borderId="1" xfId="0" applyNumberFormat="1" applyFont="1" applyBorder="1"/>
    <xf numFmtId="1" fontId="3" fillId="0" borderId="1" xfId="0" applyNumberFormat="1" applyFont="1" applyFill="1" applyBorder="1"/>
    <xf numFmtId="1" fontId="3" fillId="0" borderId="8" xfId="0" applyNumberFormat="1" applyFont="1" applyFill="1" applyBorder="1"/>
    <xf numFmtId="1" fontId="3" fillId="3" borderId="1" xfId="0" applyNumberFormat="1" applyFont="1" applyFill="1" applyBorder="1"/>
    <xf numFmtId="1" fontId="3" fillId="4" borderId="1" xfId="0" applyNumberFormat="1" applyFont="1" applyFill="1" applyBorder="1"/>
    <xf numFmtId="1" fontId="7" fillId="2" borderId="1" xfId="0" applyNumberFormat="1" applyFont="1" applyFill="1" applyBorder="1"/>
    <xf numFmtId="1" fontId="3" fillId="2" borderId="2" xfId="0" applyNumberFormat="1" applyFont="1" applyFill="1" applyBorder="1"/>
    <xf numFmtId="1" fontId="3" fillId="0" borderId="2" xfId="0" applyNumberFormat="1" applyFont="1" applyFill="1" applyBorder="1" applyAlignment="1"/>
    <xf numFmtId="1" fontId="7" fillId="4" borderId="1" xfId="0" applyNumberFormat="1" applyFont="1" applyFill="1" applyBorder="1"/>
    <xf numFmtId="0" fontId="3" fillId="0" borderId="0" xfId="0" applyFont="1"/>
    <xf numFmtId="2" fontId="3" fillId="0" borderId="0" xfId="0" applyNumberFormat="1" applyFont="1"/>
    <xf numFmtId="0" fontId="11" fillId="0" borderId="0" xfId="0" applyFont="1"/>
    <xf numFmtId="0" fontId="8" fillId="3" borderId="1" xfId="0" applyFont="1" applyFill="1" applyBorder="1" applyAlignment="1">
      <alignment horizontal="center"/>
    </xf>
    <xf numFmtId="2" fontId="8" fillId="3" borderId="1" xfId="0" applyNumberFormat="1" applyFont="1" applyFill="1" applyBorder="1" applyAlignment="1">
      <alignment horizontal="right"/>
    </xf>
    <xf numFmtId="2" fontId="8" fillId="0" borderId="0" xfId="0" applyNumberFormat="1" applyFont="1"/>
    <xf numFmtId="1" fontId="0" fillId="0" borderId="1" xfId="0" applyNumberFormat="1" applyFill="1" applyBorder="1" applyAlignment="1">
      <alignment horizontal="center"/>
    </xf>
    <xf numFmtId="0" fontId="5" fillId="0" borderId="0" xfId="0" applyFont="1" applyAlignment="1">
      <alignment wrapText="1"/>
    </xf>
    <xf numFmtId="0" fontId="0" fillId="4" borderId="0" xfId="0" applyFill="1"/>
    <xf numFmtId="164" fontId="0" fillId="4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2" fontId="0" fillId="0" borderId="0" xfId="0" applyNumberFormat="1"/>
    <xf numFmtId="0" fontId="0" fillId="4" borderId="1" xfId="0" applyFont="1" applyFill="1" applyBorder="1"/>
    <xf numFmtId="0" fontId="2" fillId="4" borderId="1" xfId="0" applyNumberFormat="1" applyFont="1" applyFill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0" fillId="3" borderId="1" xfId="0" applyFont="1" applyFill="1" applyBorder="1"/>
    <xf numFmtId="0" fontId="12" fillId="2" borderId="1" xfId="0" applyFont="1" applyFill="1" applyBorder="1"/>
    <xf numFmtId="0" fontId="15" fillId="2" borderId="1" xfId="0" applyFont="1" applyFill="1" applyBorder="1"/>
    <xf numFmtId="0" fontId="16" fillId="0" borderId="1" xfId="0" applyNumberFormat="1" applyFont="1" applyBorder="1" applyAlignment="1">
      <alignment horizontal="right"/>
    </xf>
    <xf numFmtId="0" fontId="17" fillId="2" borderId="1" xfId="0" applyNumberFormat="1" applyFont="1" applyFill="1" applyBorder="1" applyAlignment="1">
      <alignment horizontal="right"/>
    </xf>
    <xf numFmtId="0" fontId="2" fillId="4" borderId="1" xfId="0" applyFont="1" applyFill="1" applyBorder="1" applyAlignment="1">
      <alignment horizontal="center"/>
    </xf>
    <xf numFmtId="1" fontId="7" fillId="4" borderId="8" xfId="0" applyNumberFormat="1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right"/>
    </xf>
    <xf numFmtId="1" fontId="2" fillId="4" borderId="1" xfId="0" applyNumberFormat="1" applyFont="1" applyFill="1" applyBorder="1" applyAlignment="1">
      <alignment horizontal="right"/>
    </xf>
    <xf numFmtId="1" fontId="2" fillId="4" borderId="1" xfId="0" applyNumberFormat="1" applyFont="1" applyFill="1" applyBorder="1" applyAlignment="1">
      <alignment horizontal="center"/>
    </xf>
    <xf numFmtId="0" fontId="18" fillId="4" borderId="1" xfId="0" applyNumberFormat="1" applyFont="1" applyFill="1" applyBorder="1" applyAlignment="1">
      <alignment horizontal="right"/>
    </xf>
    <xf numFmtId="1" fontId="0" fillId="3" borderId="0" xfId="0" applyNumberFormat="1" applyFill="1" applyAlignment="1">
      <alignment horizontal="right"/>
    </xf>
    <xf numFmtId="1" fontId="0" fillId="3" borderId="0" xfId="0" applyNumberFormat="1" applyFill="1"/>
    <xf numFmtId="0" fontId="20" fillId="0" borderId="0" xfId="0" applyFont="1"/>
    <xf numFmtId="0" fontId="14" fillId="2" borderId="1" xfId="0" applyFont="1" applyFill="1" applyBorder="1"/>
    <xf numFmtId="0" fontId="0" fillId="4" borderId="1" xfId="0" applyFill="1" applyBorder="1" applyAlignment="1">
      <alignment horizontal="right"/>
    </xf>
    <xf numFmtId="1" fontId="3" fillId="4" borderId="8" xfId="0" applyNumberFormat="1" applyFont="1" applyFill="1" applyBorder="1" applyAlignment="1">
      <alignment horizontal="right"/>
    </xf>
    <xf numFmtId="0" fontId="21" fillId="0" borderId="0" xfId="0" applyFont="1"/>
    <xf numFmtId="0" fontId="21" fillId="3" borderId="1" xfId="0" applyNumberFormat="1" applyFont="1" applyFill="1" applyBorder="1" applyAlignment="1">
      <alignment horizontal="right"/>
    </xf>
    <xf numFmtId="2" fontId="0" fillId="4" borderId="1" xfId="0" applyNumberForma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right"/>
    </xf>
    <xf numFmtId="0" fontId="19" fillId="0" borderId="0" xfId="0" applyFont="1" applyBorder="1" applyAlignment="1">
      <alignment horizontal="right"/>
    </xf>
    <xf numFmtId="1" fontId="0" fillId="3" borderId="0" xfId="0" applyNumberFormat="1" applyFill="1" applyBorder="1" applyAlignment="1">
      <alignment horizontal="right"/>
    </xf>
    <xf numFmtId="0" fontId="20" fillId="0" borderId="0" xfId="0" applyFont="1" applyBorder="1" applyAlignment="1">
      <alignment horizontal="right"/>
    </xf>
    <xf numFmtId="0" fontId="20" fillId="0" borderId="0" xfId="0" applyFont="1" applyBorder="1"/>
    <xf numFmtId="1" fontId="0" fillId="3" borderId="0" xfId="0" applyNumberFormat="1" applyFill="1" applyBorder="1"/>
    <xf numFmtId="0" fontId="0" fillId="5" borderId="1" xfId="0" applyFill="1" applyBorder="1"/>
    <xf numFmtId="1" fontId="3" fillId="5" borderId="1" xfId="0" applyNumberFormat="1" applyFont="1" applyFill="1" applyBorder="1"/>
    <xf numFmtId="1" fontId="3" fillId="5" borderId="1" xfId="0" applyNumberFormat="1" applyFont="1" applyFill="1" applyBorder="1" applyAlignment="1">
      <alignment horizontal="right"/>
    </xf>
    <xf numFmtId="1" fontId="3" fillId="5" borderId="1" xfId="0" applyNumberFormat="1" applyFont="1" applyFill="1" applyBorder="1" applyAlignment="1">
      <alignment horizontal="center"/>
    </xf>
    <xf numFmtId="0" fontId="0" fillId="5" borderId="1" xfId="0" applyNumberFormat="1" applyFill="1" applyBorder="1" applyAlignment="1">
      <alignment horizontal="right"/>
    </xf>
    <xf numFmtId="0" fontId="22" fillId="0" borderId="1" xfId="0" applyNumberFormat="1" applyFont="1" applyFill="1" applyBorder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" xfId="0" applyFont="1" applyFill="1" applyBorder="1" applyAlignment="1">
      <alignment horizontal="left"/>
    </xf>
    <xf numFmtId="164" fontId="22" fillId="0" borderId="0" xfId="0" applyNumberFormat="1" applyFont="1"/>
    <xf numFmtId="0" fontId="9" fillId="0" borderId="0" xfId="0" applyFont="1"/>
    <xf numFmtId="165" fontId="7" fillId="0" borderId="0" xfId="0" applyNumberFormat="1" applyFont="1"/>
    <xf numFmtId="0" fontId="23" fillId="3" borderId="1" xfId="0" applyFont="1" applyFill="1" applyBorder="1"/>
    <xf numFmtId="1" fontId="3" fillId="0" borderId="8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right"/>
    </xf>
    <xf numFmtId="1" fontId="3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right"/>
    </xf>
    <xf numFmtId="0" fontId="24" fillId="0" borderId="1" xfId="0" applyFont="1" applyBorder="1"/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1" fontId="24" fillId="0" borderId="0" xfId="0" applyNumberFormat="1" applyFont="1"/>
    <xf numFmtId="0" fontId="24" fillId="0" borderId="0" xfId="0" applyFont="1"/>
    <xf numFmtId="1" fontId="3" fillId="7" borderId="8" xfId="0" applyNumberFormat="1" applyFont="1" applyFill="1" applyBorder="1" applyAlignment="1">
      <alignment horizontal="center"/>
    </xf>
    <xf numFmtId="0" fontId="24" fillId="2" borderId="1" xfId="0" applyFont="1" applyFill="1" applyBorder="1"/>
    <xf numFmtId="0" fontId="0" fillId="6" borderId="1" xfId="0" applyFill="1" applyBorder="1"/>
    <xf numFmtId="1" fontId="3" fillId="6" borderId="1" xfId="0" applyNumberFormat="1" applyFont="1" applyFill="1" applyBorder="1"/>
    <xf numFmtId="164" fontId="0" fillId="6" borderId="1" xfId="0" applyNumberFormat="1" applyFill="1" applyBorder="1" applyAlignment="1">
      <alignment horizontal="right"/>
    </xf>
    <xf numFmtId="0" fontId="0" fillId="6" borderId="1" xfId="0" applyFill="1" applyBorder="1" applyAlignment="1">
      <alignment horizontal="center"/>
    </xf>
    <xf numFmtId="0" fontId="0" fillId="6" borderId="1" xfId="0" applyNumberFormat="1" applyFill="1" applyBorder="1" applyAlignment="1">
      <alignment horizontal="right"/>
    </xf>
    <xf numFmtId="1" fontId="0" fillId="6" borderId="1" xfId="0" applyNumberFormat="1" applyFill="1" applyBorder="1" applyAlignment="1">
      <alignment horizontal="right"/>
    </xf>
    <xf numFmtId="1" fontId="0" fillId="6" borderId="1" xfId="0" applyNumberFormat="1" applyFill="1" applyBorder="1" applyAlignment="1">
      <alignment horizontal="center"/>
    </xf>
    <xf numFmtId="0" fontId="24" fillId="6" borderId="1" xfId="0" applyFont="1" applyFill="1" applyBorder="1"/>
    <xf numFmtId="0" fontId="24" fillId="0" borderId="1" xfId="0" applyFont="1" applyBorder="1" applyAlignment="1">
      <alignment horizontal="center"/>
    </xf>
    <xf numFmtId="0" fontId="24" fillId="3" borderId="1" xfId="0" applyFont="1" applyFill="1" applyBorder="1" applyAlignment="1">
      <alignment horizontal="center"/>
    </xf>
    <xf numFmtId="0" fontId="26" fillId="0" borderId="0" xfId="0" applyFont="1"/>
    <xf numFmtId="2" fontId="0" fillId="0" borderId="0" xfId="0" applyNumberFormat="1" applyBorder="1" applyAlignment="1">
      <alignment horizontal="center"/>
    </xf>
    <xf numFmtId="0" fontId="0" fillId="0" borderId="1" xfId="0" applyNumberFormat="1" applyBorder="1" applyAlignment="1">
      <alignment horizontal="left"/>
    </xf>
    <xf numFmtId="0" fontId="3" fillId="0" borderId="0" xfId="0" applyFont="1" applyFill="1"/>
    <xf numFmtId="0" fontId="27" fillId="2" borderId="1" xfId="0" applyFont="1" applyFill="1" applyBorder="1"/>
    <xf numFmtId="0" fontId="27" fillId="7" borderId="1" xfId="0" applyFont="1" applyFill="1" applyBorder="1"/>
    <xf numFmtId="0" fontId="28" fillId="0" borderId="1" xfId="0" applyFont="1" applyBorder="1" applyAlignment="1">
      <alignment horizontal="center"/>
    </xf>
    <xf numFmtId="0" fontId="28" fillId="2" borderId="1" xfId="0" applyFont="1" applyFill="1" applyBorder="1" applyAlignment="1">
      <alignment horizontal="center" vertical="top" wrapText="1"/>
    </xf>
    <xf numFmtId="0" fontId="28" fillId="4" borderId="1" xfId="0" applyFont="1" applyFill="1" applyBorder="1" applyAlignment="1">
      <alignment horizontal="center" vertical="top" wrapText="1"/>
    </xf>
    <xf numFmtId="0" fontId="28" fillId="0" borderId="1" xfId="0" applyFont="1" applyBorder="1" applyAlignment="1">
      <alignment horizontal="center" vertical="top" wrapText="1"/>
    </xf>
    <xf numFmtId="0" fontId="28" fillId="0" borderId="1" xfId="0" applyFont="1" applyFill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0" fontId="28" fillId="3" borderId="1" xfId="0" applyFont="1" applyFill="1" applyBorder="1" applyAlignment="1">
      <alignment horizontal="center" vertical="top" wrapText="1"/>
    </xf>
    <xf numFmtId="0" fontId="28" fillId="7" borderId="1" xfId="0" applyFont="1" applyFill="1" applyBorder="1" applyAlignment="1">
      <alignment horizontal="center" vertical="top" wrapText="1"/>
    </xf>
    <xf numFmtId="0" fontId="29" fillId="4" borderId="1" xfId="0" applyFont="1" applyFill="1" applyBorder="1" applyAlignment="1">
      <alignment horizontal="center" vertical="top" wrapText="1"/>
    </xf>
    <xf numFmtId="0" fontId="28" fillId="3" borderId="2" xfId="0" applyFont="1" applyFill="1" applyBorder="1" applyAlignment="1">
      <alignment horizontal="center" vertical="top" wrapText="1"/>
    </xf>
    <xf numFmtId="0" fontId="28" fillId="5" borderId="1" xfId="0" applyFont="1" applyFill="1" applyBorder="1" applyAlignment="1">
      <alignment horizontal="center" vertical="top" wrapText="1"/>
    </xf>
    <xf numFmtId="0" fontId="28" fillId="0" borderId="8" xfId="0" applyFont="1" applyBorder="1" applyAlignment="1">
      <alignment horizontal="center" vertical="top" wrapText="1"/>
    </xf>
    <xf numFmtId="0" fontId="28" fillId="0" borderId="6" xfId="0" applyFont="1" applyBorder="1" applyAlignment="1">
      <alignment horizontal="left" vertical="center" wrapText="1"/>
    </xf>
    <xf numFmtId="0" fontId="28" fillId="0" borderId="6" xfId="0" applyFont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top" wrapText="1"/>
    </xf>
    <xf numFmtId="0" fontId="28" fillId="2" borderId="1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top" wrapText="1"/>
    </xf>
    <xf numFmtId="0" fontId="28" fillId="0" borderId="6" xfId="0" applyFont="1" applyFill="1" applyBorder="1" applyAlignment="1">
      <alignment horizontal="center" wrapText="1"/>
    </xf>
    <xf numFmtId="0" fontId="28" fillId="2" borderId="2" xfId="0" applyFont="1" applyFill="1" applyBorder="1" applyAlignment="1">
      <alignment horizontal="center" vertical="top" wrapText="1"/>
    </xf>
    <xf numFmtId="0" fontId="28" fillId="4" borderId="6" xfId="0" applyFont="1" applyFill="1" applyBorder="1" applyAlignment="1">
      <alignment horizontal="center" vertical="center" wrapText="1"/>
    </xf>
    <xf numFmtId="0" fontId="28" fillId="4" borderId="2" xfId="0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0" fontId="28" fillId="6" borderId="1" xfId="0" applyFont="1" applyFill="1" applyBorder="1" applyAlignment="1">
      <alignment horizontal="center" vertical="top" wrapText="1"/>
    </xf>
    <xf numFmtId="0" fontId="29" fillId="4" borderId="2" xfId="0" applyFont="1" applyFill="1" applyBorder="1" applyAlignment="1">
      <alignment horizontal="center" vertical="top" wrapText="1"/>
    </xf>
    <xf numFmtId="0" fontId="28" fillId="0" borderId="0" xfId="0" applyFont="1"/>
    <xf numFmtId="0" fontId="28" fillId="0" borderId="1" xfId="0" applyFont="1" applyBorder="1"/>
    <xf numFmtId="0" fontId="28" fillId="0" borderId="0" xfId="0" applyFont="1" applyBorder="1" applyAlignment="1">
      <alignment horizontal="center"/>
    </xf>
    <xf numFmtId="0" fontId="30" fillId="0" borderId="12" xfId="0" applyFont="1" applyBorder="1"/>
    <xf numFmtId="0" fontId="0" fillId="0" borderId="12" xfId="0" applyFont="1" applyBorder="1"/>
    <xf numFmtId="0" fontId="0" fillId="0" borderId="12" xfId="0" applyFont="1" applyBorder="1" applyAlignment="1"/>
    <xf numFmtId="0" fontId="0" fillId="0" borderId="13" xfId="0" applyFont="1" applyBorder="1"/>
    <xf numFmtId="0" fontId="0" fillId="0" borderId="10" xfId="0" applyFont="1" applyBorder="1" applyAlignment="1"/>
    <xf numFmtId="0" fontId="2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8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left" vertical="center" wrapText="1"/>
    </xf>
    <xf numFmtId="0" fontId="28" fillId="0" borderId="7" xfId="0" applyFont="1" applyBorder="1" applyAlignment="1">
      <alignment horizontal="left" vertical="center" wrapText="1"/>
    </xf>
    <xf numFmtId="0" fontId="28" fillId="0" borderId="6" xfId="0" applyFont="1" applyBorder="1" applyAlignment="1">
      <alignment horizontal="left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28" fillId="0" borderId="7" xfId="0" applyFont="1" applyFill="1" applyBorder="1" applyAlignment="1">
      <alignment horizontal="center" vertical="center" wrapText="1"/>
    </xf>
    <xf numFmtId="0" fontId="28" fillId="0" borderId="6" xfId="0" applyFont="1" applyFill="1" applyBorder="1" applyAlignment="1">
      <alignment horizontal="center" wrapText="1"/>
    </xf>
    <xf numFmtId="0" fontId="28" fillId="0" borderId="2" xfId="0" applyFont="1" applyBorder="1" applyAlignment="1">
      <alignment horizontal="center" vertical="top" wrapText="1"/>
    </xf>
    <xf numFmtId="0" fontId="28" fillId="0" borderId="7" xfId="0" applyFont="1" applyBorder="1" applyAlignment="1">
      <alignment horizontal="center" vertical="top" wrapText="1"/>
    </xf>
    <xf numFmtId="0" fontId="28" fillId="0" borderId="6" xfId="0" applyFont="1" applyBorder="1" applyAlignment="1">
      <alignment horizontal="center" vertical="top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21"/>
  <sheetViews>
    <sheetView tabSelected="1" zoomScaleNormal="100" workbookViewId="0">
      <pane ySplit="1" topLeftCell="A2" activePane="bottomLeft" state="frozen"/>
      <selection activeCell="B1" sqref="B1"/>
      <selection pane="bottomLeft" activeCell="G799" sqref="G799"/>
    </sheetView>
  </sheetViews>
  <sheetFormatPr defaultRowHeight="20.149999999999999" customHeight="1" x14ac:dyDescent="0.45"/>
  <cols>
    <col min="1" max="1" width="13.81640625" style="198" customWidth="1"/>
    <col min="3" max="3" width="11" bestFit="1" customWidth="1"/>
    <col min="4" max="4" width="8.54296875" customWidth="1"/>
    <col min="5" max="5" width="12.453125" customWidth="1"/>
    <col min="9" max="9" width="10.81640625" bestFit="1" customWidth="1"/>
    <col min="10" max="10" width="14" style="90" customWidth="1"/>
    <col min="13" max="13" width="11.1796875" style="42" customWidth="1"/>
    <col min="14" max="14" width="9.453125" style="21" customWidth="1"/>
    <col min="15" max="15" width="29.7265625" style="61" customWidth="1"/>
    <col min="16" max="16" width="6.453125" customWidth="1"/>
  </cols>
  <sheetData>
    <row r="1" spans="1:16" ht="41.25" customHeight="1" x14ac:dyDescent="0.45">
      <c r="A1" s="172" t="s">
        <v>39</v>
      </c>
      <c r="B1" s="211" t="s">
        <v>0</v>
      </c>
      <c r="C1" s="211"/>
      <c r="D1" s="211" t="s">
        <v>1</v>
      </c>
      <c r="E1" s="211"/>
      <c r="F1" s="45" t="s">
        <v>2</v>
      </c>
      <c r="G1" s="45" t="s">
        <v>3</v>
      </c>
      <c r="H1" s="45" t="s">
        <v>27</v>
      </c>
      <c r="I1" s="45" t="s">
        <v>28</v>
      </c>
      <c r="J1" s="46" t="s">
        <v>4</v>
      </c>
      <c r="K1" s="22" t="s">
        <v>29</v>
      </c>
      <c r="L1" s="22" t="s">
        <v>30</v>
      </c>
      <c r="M1" s="38" t="s">
        <v>32</v>
      </c>
      <c r="N1" s="39" t="s">
        <v>33</v>
      </c>
      <c r="O1" s="51"/>
    </row>
    <row r="2" spans="1:16" ht="19.5" customHeight="1" x14ac:dyDescent="0.35">
      <c r="A2" s="173">
        <v>1</v>
      </c>
      <c r="B2" s="1">
        <v>13074</v>
      </c>
      <c r="C2" s="1">
        <v>14881</v>
      </c>
      <c r="D2" s="1">
        <v>8949</v>
      </c>
      <c r="E2" s="1">
        <v>9871</v>
      </c>
      <c r="F2" s="1">
        <f>C2-B2</f>
        <v>1807</v>
      </c>
      <c r="G2" s="1">
        <f>E2-D2</f>
        <v>922</v>
      </c>
      <c r="H2" s="1">
        <f>F2*K2</f>
        <v>0</v>
      </c>
      <c r="I2" s="1">
        <f>G2*L2</f>
        <v>0</v>
      </c>
      <c r="J2" s="64">
        <f>H2+I2</f>
        <v>0</v>
      </c>
      <c r="K2" s="6">
        <v>0</v>
      </c>
      <c r="L2" s="148">
        <v>0</v>
      </c>
      <c r="M2" s="27">
        <f>$C$813</f>
        <v>2.1237313755127253E-2</v>
      </c>
      <c r="N2" s="1">
        <f>$E$813</f>
        <v>8.3709568733153633E-2</v>
      </c>
      <c r="O2" s="52" t="s">
        <v>5</v>
      </c>
    </row>
    <row r="3" spans="1:16" ht="19.5" customHeight="1" x14ac:dyDescent="0.35">
      <c r="A3" s="173"/>
      <c r="B3" s="1"/>
      <c r="C3" s="1"/>
      <c r="D3" s="1"/>
      <c r="E3" s="1"/>
      <c r="F3" s="1"/>
      <c r="G3" s="1"/>
      <c r="H3" s="1"/>
      <c r="I3" s="1"/>
      <c r="J3" s="76">
        <f>M3+N3</f>
        <v>431.22586377218255</v>
      </c>
      <c r="K3" s="6">
        <v>6.39</v>
      </c>
      <c r="L3" s="148">
        <v>2.41</v>
      </c>
      <c r="M3" s="63">
        <f>F2*M2*K3</f>
        <v>245.2215278557405</v>
      </c>
      <c r="N3" s="64">
        <f>G2*N2*L3</f>
        <v>186.00433591644205</v>
      </c>
      <c r="O3" s="52"/>
    </row>
    <row r="4" spans="1:16" ht="20.149999999999999" customHeight="1" x14ac:dyDescent="0.35">
      <c r="A4" s="173">
        <v>2</v>
      </c>
      <c r="B4" s="1">
        <v>4619</v>
      </c>
      <c r="C4" s="1">
        <v>4894</v>
      </c>
      <c r="D4" s="1">
        <v>9726</v>
      </c>
      <c r="E4" s="1">
        <v>10055</v>
      </c>
      <c r="F4" s="1">
        <f>C4-B4</f>
        <v>275</v>
      </c>
      <c r="G4" s="1">
        <f>E4-D4</f>
        <v>329</v>
      </c>
      <c r="H4" s="1">
        <f>F4*K4</f>
        <v>0</v>
      </c>
      <c r="I4" s="1">
        <f>G4*L4</f>
        <v>0</v>
      </c>
      <c r="J4" s="76">
        <f>H4+I4</f>
        <v>0</v>
      </c>
      <c r="K4" s="6">
        <v>0</v>
      </c>
      <c r="L4" s="148">
        <v>0</v>
      </c>
      <c r="M4" s="27">
        <f t="shared" ref="M4:M66" si="0">$C$813</f>
        <v>2.1237313755127253E-2</v>
      </c>
      <c r="N4" s="1">
        <f t="shared" ref="N4:N66" si="1">$E$813</f>
        <v>8.3709568733153633E-2</v>
      </c>
      <c r="O4" s="52" t="s">
        <v>5</v>
      </c>
    </row>
    <row r="5" spans="1:16" ht="20.149999999999999" customHeight="1" x14ac:dyDescent="0.35">
      <c r="A5" s="173"/>
      <c r="B5" s="1"/>
      <c r="C5" s="1"/>
      <c r="D5" s="1"/>
      <c r="E5" s="1"/>
      <c r="F5" s="1"/>
      <c r="G5" s="1"/>
      <c r="H5" s="1"/>
      <c r="I5" s="1"/>
      <c r="J5" s="76">
        <f>M5+N5</f>
        <v>103.69174954902755</v>
      </c>
      <c r="K5" s="6">
        <v>6.39</v>
      </c>
      <c r="L5" s="148">
        <v>2.41</v>
      </c>
      <c r="M5" s="63">
        <f>F4*M4*K5</f>
        <v>37.319269596197366</v>
      </c>
      <c r="N5" s="64">
        <f>G4*N4*L5</f>
        <v>66.37247995283019</v>
      </c>
      <c r="O5" s="52"/>
    </row>
    <row r="6" spans="1:16" ht="20.149999999999999" customHeight="1" x14ac:dyDescent="0.35">
      <c r="A6" s="174">
        <v>3</v>
      </c>
      <c r="B6" s="34">
        <v>45438</v>
      </c>
      <c r="C6" s="34">
        <v>46079</v>
      </c>
      <c r="D6" s="34">
        <v>30248</v>
      </c>
      <c r="E6" s="34">
        <v>30613</v>
      </c>
      <c r="F6" s="34">
        <f>C6-B6</f>
        <v>641</v>
      </c>
      <c r="G6" s="34">
        <f>E6-D6</f>
        <v>365</v>
      </c>
      <c r="H6" s="34">
        <f>F6*K6</f>
        <v>2865.27</v>
      </c>
      <c r="I6" s="34">
        <f>G6*L6</f>
        <v>613.19999999999993</v>
      </c>
      <c r="J6" s="66">
        <f>H6+I6</f>
        <v>3478.47</v>
      </c>
      <c r="K6" s="25">
        <v>4.47</v>
      </c>
      <c r="L6" s="126">
        <v>1.68</v>
      </c>
      <c r="M6" s="36">
        <f t="shared" si="0"/>
        <v>2.1237313755127253E-2</v>
      </c>
      <c r="N6" s="34">
        <f t="shared" si="1"/>
        <v>8.3709568733153633E-2</v>
      </c>
      <c r="O6" s="53" t="s">
        <v>6</v>
      </c>
      <c r="P6">
        <v>1</v>
      </c>
    </row>
    <row r="7" spans="1:16" ht="20.149999999999999" customHeight="1" x14ac:dyDescent="0.35">
      <c r="A7" s="174"/>
      <c r="B7" s="34"/>
      <c r="C7" s="34"/>
      <c r="D7" s="34"/>
      <c r="E7" s="34"/>
      <c r="F7" s="34"/>
      <c r="G7" s="34"/>
      <c r="H7" s="34"/>
      <c r="I7" s="34"/>
      <c r="J7" s="78">
        <f>M7+N7</f>
        <v>160.62294690398227</v>
      </c>
      <c r="K7" s="25">
        <v>6.39</v>
      </c>
      <c r="L7" s="34">
        <v>2.41</v>
      </c>
      <c r="M7" s="65">
        <f>F6*M6*K7</f>
        <v>86.987824767863671</v>
      </c>
      <c r="N7" s="66">
        <f>G6*N6*L7</f>
        <v>73.635122136118596</v>
      </c>
      <c r="O7" s="53"/>
    </row>
    <row r="8" spans="1:16" ht="20.149999999999999" customHeight="1" x14ac:dyDescent="0.35">
      <c r="A8" s="175">
        <v>4</v>
      </c>
      <c r="B8" s="2">
        <v>6442</v>
      </c>
      <c r="C8" s="2">
        <v>6442</v>
      </c>
      <c r="D8" s="2">
        <v>3981</v>
      </c>
      <c r="E8" s="2">
        <v>3981</v>
      </c>
      <c r="F8" s="2">
        <f>C8-B8</f>
        <v>0</v>
      </c>
      <c r="G8" s="2">
        <f>E8-D8</f>
        <v>0</v>
      </c>
      <c r="H8" s="3">
        <f>F8*K8</f>
        <v>0</v>
      </c>
      <c r="I8" s="3">
        <f>G8*L8</f>
        <v>0</v>
      </c>
      <c r="J8" s="79">
        <f>H8+I8</f>
        <v>0</v>
      </c>
      <c r="K8" s="4">
        <v>6.39</v>
      </c>
      <c r="L8" s="4">
        <v>2.41</v>
      </c>
      <c r="M8" s="28">
        <f t="shared" si="0"/>
        <v>2.1237313755127253E-2</v>
      </c>
      <c r="N8" s="3">
        <f t="shared" si="1"/>
        <v>8.3709568733153633E-2</v>
      </c>
      <c r="O8" s="54" t="s">
        <v>17</v>
      </c>
    </row>
    <row r="9" spans="1:16" ht="20.149999999999999" customHeight="1" x14ac:dyDescent="0.35">
      <c r="A9" s="175"/>
      <c r="B9" s="2"/>
      <c r="C9" s="2"/>
      <c r="D9" s="2"/>
      <c r="E9" s="2"/>
      <c r="F9" s="2"/>
      <c r="G9" s="2"/>
      <c r="H9" s="3"/>
      <c r="I9" s="3"/>
      <c r="J9" s="79">
        <f>M9+N9</f>
        <v>0</v>
      </c>
      <c r="K9" s="4">
        <v>6.39</v>
      </c>
      <c r="L9" s="4">
        <v>2.41</v>
      </c>
      <c r="M9" s="67">
        <f>F8*M8*K9</f>
        <v>0</v>
      </c>
      <c r="N9" s="68">
        <f>G8*N8*L9</f>
        <v>0</v>
      </c>
      <c r="O9" s="54"/>
    </row>
    <row r="10" spans="1:16" ht="20.149999999999999" customHeight="1" x14ac:dyDescent="0.35">
      <c r="A10" s="175">
        <v>5</v>
      </c>
      <c r="B10" s="2">
        <v>6384</v>
      </c>
      <c r="C10" s="2">
        <v>6384</v>
      </c>
      <c r="D10" s="2">
        <v>3652</v>
      </c>
      <c r="E10" s="2">
        <v>3652</v>
      </c>
      <c r="F10" s="2">
        <f>C10-B10</f>
        <v>0</v>
      </c>
      <c r="G10" s="2">
        <f>E10-D10</f>
        <v>0</v>
      </c>
      <c r="H10" s="3">
        <f>F10*K10</f>
        <v>0</v>
      </c>
      <c r="I10" s="3">
        <f>G10*L10</f>
        <v>0</v>
      </c>
      <c r="J10" s="79">
        <f>H10+I10</f>
        <v>0</v>
      </c>
      <c r="K10" s="4">
        <v>6.39</v>
      </c>
      <c r="L10" s="4">
        <v>2.41</v>
      </c>
      <c r="M10" s="28">
        <f t="shared" si="0"/>
        <v>2.1237313755127253E-2</v>
      </c>
      <c r="N10" s="3">
        <f t="shared" si="1"/>
        <v>8.3709568733153633E-2</v>
      </c>
      <c r="O10" s="54"/>
    </row>
    <row r="11" spans="1:16" ht="20.149999999999999" customHeight="1" x14ac:dyDescent="0.35">
      <c r="A11" s="175"/>
      <c r="B11" s="2"/>
      <c r="C11" s="2"/>
      <c r="D11" s="2"/>
      <c r="E11" s="2"/>
      <c r="F11" s="2"/>
      <c r="G11" s="2"/>
      <c r="H11" s="3"/>
      <c r="I11" s="3"/>
      <c r="J11" s="79">
        <f>M11+N11</f>
        <v>0</v>
      </c>
      <c r="K11" s="4">
        <v>6.39</v>
      </c>
      <c r="L11" s="4">
        <v>2.41</v>
      </c>
      <c r="M11" s="67">
        <f>F10*M10*K11</f>
        <v>0</v>
      </c>
      <c r="N11" s="68">
        <f>G10*N10*L11</f>
        <v>0</v>
      </c>
      <c r="O11" s="54"/>
    </row>
    <row r="12" spans="1:16" ht="20.149999999999999" customHeight="1" x14ac:dyDescent="0.35">
      <c r="A12" s="175">
        <v>6</v>
      </c>
      <c r="B12" s="2">
        <v>3620</v>
      </c>
      <c r="C12" s="2">
        <v>3620</v>
      </c>
      <c r="D12" s="2">
        <v>4427</v>
      </c>
      <c r="E12" s="2">
        <v>4427</v>
      </c>
      <c r="F12" s="2">
        <f>C12-B12</f>
        <v>0</v>
      </c>
      <c r="G12" s="2">
        <f>E12-D12</f>
        <v>0</v>
      </c>
      <c r="H12" s="3">
        <f>F12*K12</f>
        <v>0</v>
      </c>
      <c r="I12" s="3">
        <f>G12*L12</f>
        <v>0</v>
      </c>
      <c r="J12" s="79">
        <f>H12+I12</f>
        <v>0</v>
      </c>
      <c r="K12" s="4">
        <v>6.39</v>
      </c>
      <c r="L12" s="4">
        <v>2.41</v>
      </c>
      <c r="M12" s="28">
        <f t="shared" si="0"/>
        <v>2.1237313755127253E-2</v>
      </c>
      <c r="N12" s="3">
        <f t="shared" si="1"/>
        <v>8.3709568733153633E-2</v>
      </c>
      <c r="O12" s="54"/>
    </row>
    <row r="13" spans="1:16" ht="20.149999999999999" customHeight="1" x14ac:dyDescent="0.35">
      <c r="A13" s="175"/>
      <c r="B13" s="2"/>
      <c r="C13" s="2"/>
      <c r="D13" s="2"/>
      <c r="E13" s="2"/>
      <c r="F13" s="2"/>
      <c r="G13" s="2"/>
      <c r="H13" s="3"/>
      <c r="I13" s="3"/>
      <c r="J13" s="79">
        <f>M13+N13</f>
        <v>0</v>
      </c>
      <c r="K13" s="4">
        <v>6.39</v>
      </c>
      <c r="L13" s="4">
        <v>2.41</v>
      </c>
      <c r="M13" s="67">
        <f>F12*M12*K13</f>
        <v>0</v>
      </c>
      <c r="N13" s="68">
        <f>G12*N12*L13</f>
        <v>0</v>
      </c>
      <c r="O13" s="54"/>
    </row>
    <row r="14" spans="1:16" ht="20.149999999999999" customHeight="1" x14ac:dyDescent="0.35">
      <c r="A14" s="173">
        <v>7</v>
      </c>
      <c r="B14" s="1">
        <v>15972</v>
      </c>
      <c r="C14" s="1">
        <v>16095</v>
      </c>
      <c r="D14" s="1">
        <v>5419</v>
      </c>
      <c r="E14" s="1">
        <v>5450</v>
      </c>
      <c r="F14" s="1">
        <f>C14-B14</f>
        <v>123</v>
      </c>
      <c r="G14" s="1">
        <f>E14-D14</f>
        <v>31</v>
      </c>
      <c r="H14" s="1">
        <f>F14*K14</f>
        <v>0</v>
      </c>
      <c r="I14" s="1">
        <f>G14*L14</f>
        <v>0</v>
      </c>
      <c r="J14" s="76">
        <f>H14+I14</f>
        <v>0</v>
      </c>
      <c r="K14" s="6">
        <v>0</v>
      </c>
      <c r="L14" s="6">
        <v>0</v>
      </c>
      <c r="M14" s="27">
        <f t="shared" si="0"/>
        <v>2.1237313755127253E-2</v>
      </c>
      <c r="N14" s="1">
        <f t="shared" si="1"/>
        <v>8.3709568733153633E-2</v>
      </c>
      <c r="O14" s="52" t="s">
        <v>34</v>
      </c>
    </row>
    <row r="15" spans="1:16" ht="20.149999999999999" customHeight="1" x14ac:dyDescent="0.35">
      <c r="A15" s="173"/>
      <c r="B15" s="1"/>
      <c r="C15" s="1"/>
      <c r="D15" s="1"/>
      <c r="E15" s="1"/>
      <c r="F15" s="1"/>
      <c r="G15" s="1"/>
      <c r="H15" s="1"/>
      <c r="I15" s="1"/>
      <c r="J15" s="76">
        <f>M15+N15</f>
        <v>22.945833372171272</v>
      </c>
      <c r="K15" s="6">
        <v>6.39</v>
      </c>
      <c r="L15" s="148">
        <v>2.41</v>
      </c>
      <c r="M15" s="63">
        <f>F14*M14*K15</f>
        <v>16.691891492117364</v>
      </c>
      <c r="N15" s="64">
        <f>G14*N14*L15</f>
        <v>6.2539418800539082</v>
      </c>
      <c r="O15" s="52"/>
    </row>
    <row r="16" spans="1:16" ht="20.149999999999999" customHeight="1" x14ac:dyDescent="0.35">
      <c r="A16" s="175">
        <v>8</v>
      </c>
      <c r="B16" s="2">
        <v>2.41</v>
      </c>
      <c r="C16" s="2">
        <v>2.41</v>
      </c>
      <c r="D16" s="2">
        <v>8.39</v>
      </c>
      <c r="E16" s="2">
        <v>8.39</v>
      </c>
      <c r="F16" s="2">
        <f>C16-B16</f>
        <v>0</v>
      </c>
      <c r="G16" s="2">
        <f>E16-D16</f>
        <v>0</v>
      </c>
      <c r="H16" s="3">
        <f>F16*K16</f>
        <v>0</v>
      </c>
      <c r="I16" s="3">
        <f>G16*L16</f>
        <v>0</v>
      </c>
      <c r="J16" s="77">
        <f>H16+I16</f>
        <v>0</v>
      </c>
      <c r="K16" s="4">
        <v>6.39</v>
      </c>
      <c r="L16" s="4">
        <v>2.41</v>
      </c>
      <c r="M16" s="28">
        <f t="shared" si="0"/>
        <v>2.1237313755127253E-2</v>
      </c>
      <c r="N16" s="3">
        <f t="shared" si="1"/>
        <v>8.3709568733153633E-2</v>
      </c>
      <c r="O16" s="54"/>
    </row>
    <row r="17" spans="1:16" ht="20.149999999999999" customHeight="1" x14ac:dyDescent="0.35">
      <c r="A17" s="175"/>
      <c r="B17" s="2"/>
      <c r="C17" s="2"/>
      <c r="D17" s="2"/>
      <c r="E17" s="2"/>
      <c r="F17" s="2"/>
      <c r="G17" s="2"/>
      <c r="H17" s="3"/>
      <c r="I17" s="3"/>
      <c r="J17" s="77">
        <f>M17+N17</f>
        <v>0</v>
      </c>
      <c r="K17" s="4">
        <v>6.39</v>
      </c>
      <c r="L17" s="4">
        <v>2.41</v>
      </c>
      <c r="M17" s="67">
        <f>F16*M16*K17</f>
        <v>0</v>
      </c>
      <c r="N17" s="68">
        <f>G16*N16*L17</f>
        <v>0</v>
      </c>
      <c r="O17" s="54"/>
    </row>
    <row r="18" spans="1:16" ht="20.149999999999999" customHeight="1" x14ac:dyDescent="0.35">
      <c r="A18" s="175">
        <v>9</v>
      </c>
      <c r="B18" s="2">
        <v>3633</v>
      </c>
      <c r="C18" s="2">
        <v>3740</v>
      </c>
      <c r="D18" s="2">
        <v>1515</v>
      </c>
      <c r="E18" s="2">
        <v>1603</v>
      </c>
      <c r="F18" s="2">
        <f>C18-B18</f>
        <v>107</v>
      </c>
      <c r="G18" s="2">
        <f>E18-D18</f>
        <v>88</v>
      </c>
      <c r="H18" s="3">
        <f>F18*K18</f>
        <v>683.73</v>
      </c>
      <c r="I18" s="3">
        <f>G18*L18</f>
        <v>212.08</v>
      </c>
      <c r="J18" s="77">
        <f>H18+I18</f>
        <v>895.81000000000006</v>
      </c>
      <c r="K18" s="4">
        <v>6.39</v>
      </c>
      <c r="L18" s="4">
        <v>2.41</v>
      </c>
      <c r="M18" s="28">
        <f t="shared" si="0"/>
        <v>2.1237313755127253E-2</v>
      </c>
      <c r="N18" s="3">
        <f t="shared" si="1"/>
        <v>8.3709568733153633E-2</v>
      </c>
      <c r="O18" s="54"/>
    </row>
    <row r="19" spans="1:16" ht="20.149999999999999" customHeight="1" x14ac:dyDescent="0.35">
      <c r="A19" s="175"/>
      <c r="B19" s="2"/>
      <c r="C19" s="2"/>
      <c r="D19" s="2"/>
      <c r="E19" s="2"/>
      <c r="F19" s="2"/>
      <c r="G19" s="2"/>
      <c r="H19" s="3"/>
      <c r="I19" s="3"/>
      <c r="J19" s="77">
        <f>M19+N19</f>
        <v>32.273713870720378</v>
      </c>
      <c r="K19" s="4">
        <v>6.39</v>
      </c>
      <c r="L19" s="4">
        <v>2.41</v>
      </c>
      <c r="M19" s="67">
        <f>F18*M18*K19</f>
        <v>14.520588533793156</v>
      </c>
      <c r="N19" s="68">
        <f>G18*N18*L19</f>
        <v>17.753125336927223</v>
      </c>
      <c r="O19" s="54"/>
    </row>
    <row r="20" spans="1:16" ht="20.149999999999999" customHeight="1" x14ac:dyDescent="0.35">
      <c r="A20" s="175">
        <v>10</v>
      </c>
      <c r="B20" s="2">
        <v>1580</v>
      </c>
      <c r="C20" s="2">
        <v>1580</v>
      </c>
      <c r="D20" s="2">
        <v>548</v>
      </c>
      <c r="E20" s="2">
        <v>548</v>
      </c>
      <c r="F20" s="2">
        <f>C20-B20</f>
        <v>0</v>
      </c>
      <c r="G20" s="2">
        <f>E20-D20</f>
        <v>0</v>
      </c>
      <c r="H20" s="3">
        <f>F20*K20</f>
        <v>0</v>
      </c>
      <c r="I20" s="3">
        <f>G20*L20</f>
        <v>0</v>
      </c>
      <c r="J20" s="77">
        <f>H20+I20</f>
        <v>0</v>
      </c>
      <c r="K20" s="4">
        <v>6.39</v>
      </c>
      <c r="L20" s="4">
        <v>2.41</v>
      </c>
      <c r="M20" s="28">
        <f t="shared" si="0"/>
        <v>2.1237313755127253E-2</v>
      </c>
      <c r="N20" s="3">
        <f t="shared" si="1"/>
        <v>8.3709568733153633E-2</v>
      </c>
      <c r="O20" s="54"/>
    </row>
    <row r="21" spans="1:16" ht="20.149999999999999" customHeight="1" x14ac:dyDescent="0.35">
      <c r="A21" s="175"/>
      <c r="B21" s="2"/>
      <c r="C21" s="2"/>
      <c r="D21" s="2"/>
      <c r="E21" s="2"/>
      <c r="F21" s="2"/>
      <c r="G21" s="2"/>
      <c r="H21" s="3"/>
      <c r="I21" s="3"/>
      <c r="J21" s="77">
        <f>M21+N21</f>
        <v>0</v>
      </c>
      <c r="K21" s="4">
        <v>6.39</v>
      </c>
      <c r="L21" s="4">
        <v>2.41</v>
      </c>
      <c r="M21" s="67">
        <f>F20*M20*K21</f>
        <v>0</v>
      </c>
      <c r="N21" s="68">
        <f>G20*N20*L21</f>
        <v>0</v>
      </c>
      <c r="O21" s="54"/>
    </row>
    <row r="22" spans="1:16" ht="20.149999999999999" customHeight="1" x14ac:dyDescent="0.35">
      <c r="A22" s="173">
        <v>11</v>
      </c>
      <c r="B22" s="1">
        <v>18344</v>
      </c>
      <c r="C22" s="1">
        <v>18596</v>
      </c>
      <c r="D22" s="1">
        <v>8962</v>
      </c>
      <c r="E22" s="1">
        <v>9034</v>
      </c>
      <c r="F22" s="1">
        <f>C22-B22</f>
        <v>252</v>
      </c>
      <c r="G22" s="1">
        <f>E22-D22</f>
        <v>72</v>
      </c>
      <c r="H22" s="1">
        <f>F22*K22</f>
        <v>0</v>
      </c>
      <c r="I22" s="1">
        <f>G22*L22</f>
        <v>0</v>
      </c>
      <c r="J22" s="76">
        <f>H22+I22</f>
        <v>0</v>
      </c>
      <c r="K22" s="6">
        <v>0</v>
      </c>
      <c r="L22" s="6">
        <v>0</v>
      </c>
      <c r="M22" s="27">
        <f t="shared" si="0"/>
        <v>2.1237313755127253E-2</v>
      </c>
      <c r="N22" s="1">
        <f t="shared" si="1"/>
        <v>8.3709568733153633E-2</v>
      </c>
      <c r="O22" s="52" t="s">
        <v>5</v>
      </c>
    </row>
    <row r="23" spans="1:16" ht="20.149999999999999" customHeight="1" x14ac:dyDescent="0.35">
      <c r="A23" s="173"/>
      <c r="B23" s="1"/>
      <c r="C23" s="1"/>
      <c r="D23" s="1"/>
      <c r="E23" s="1"/>
      <c r="F23" s="1"/>
      <c r="G23" s="1"/>
      <c r="H23" s="1"/>
      <c r="I23" s="1"/>
      <c r="J23" s="76">
        <f>M23+N23</f>
        <v>48.723305960183133</v>
      </c>
      <c r="K23" s="6">
        <v>6.39</v>
      </c>
      <c r="L23" s="148">
        <v>2.41</v>
      </c>
      <c r="M23" s="63">
        <f>F22*M22*K23</f>
        <v>34.198021593606313</v>
      </c>
      <c r="N23" s="64">
        <f>G22*N22*L23</f>
        <v>14.525284366576818</v>
      </c>
      <c r="O23" s="52"/>
    </row>
    <row r="24" spans="1:16" ht="20.149999999999999" customHeight="1" x14ac:dyDescent="0.35">
      <c r="A24" s="175">
        <v>12</v>
      </c>
      <c r="B24" s="2">
        <v>12956</v>
      </c>
      <c r="C24" s="2">
        <v>13026</v>
      </c>
      <c r="D24" s="2">
        <v>6176</v>
      </c>
      <c r="E24" s="2">
        <v>6212</v>
      </c>
      <c r="F24" s="2">
        <f>C24-B24</f>
        <v>70</v>
      </c>
      <c r="G24" s="3">
        <f>E24-D24</f>
        <v>36</v>
      </c>
      <c r="H24" s="3">
        <f>F24*K24</f>
        <v>447.29999999999995</v>
      </c>
      <c r="I24" s="3">
        <f>G24*L24</f>
        <v>86.76</v>
      </c>
      <c r="J24" s="77">
        <f>H24+I24</f>
        <v>534.05999999999995</v>
      </c>
      <c r="K24" s="4">
        <v>6.39</v>
      </c>
      <c r="L24" s="4">
        <v>2.41</v>
      </c>
      <c r="M24" s="28">
        <f t="shared" si="0"/>
        <v>2.1237313755127253E-2</v>
      </c>
      <c r="N24" s="3">
        <f t="shared" si="1"/>
        <v>8.3709568733153633E-2</v>
      </c>
      <c r="O24" s="54"/>
    </row>
    <row r="25" spans="1:16" ht="20.149999999999999" customHeight="1" x14ac:dyDescent="0.35">
      <c r="A25" s="175"/>
      <c r="B25" s="2"/>
      <c r="C25" s="2"/>
      <c r="D25" s="2"/>
      <c r="E25" s="2"/>
      <c r="F25" s="2"/>
      <c r="G25" s="3"/>
      <c r="H25" s="3"/>
      <c r="I25" s="3"/>
      <c r="J25" s="77">
        <f>M25+N25</f>
        <v>16.762092625956829</v>
      </c>
      <c r="K25" s="4">
        <v>6.39</v>
      </c>
      <c r="L25" s="4">
        <v>2.41</v>
      </c>
      <c r="M25" s="67">
        <f>F24*M24*K25</f>
        <v>9.4994504426684188</v>
      </c>
      <c r="N25" s="68">
        <f>G24*N24*L25</f>
        <v>7.2626421832884089</v>
      </c>
      <c r="O25" s="54"/>
    </row>
    <row r="26" spans="1:16" ht="20.149999999999999" customHeight="1" x14ac:dyDescent="0.35">
      <c r="A26" s="175">
        <v>13</v>
      </c>
      <c r="B26" s="2">
        <v>888</v>
      </c>
      <c r="C26" s="2">
        <v>888</v>
      </c>
      <c r="D26" s="2">
        <v>398</v>
      </c>
      <c r="E26" s="2">
        <v>398</v>
      </c>
      <c r="F26" s="2">
        <f>C26-B26</f>
        <v>0</v>
      </c>
      <c r="G26" s="3">
        <f>E26-D26</f>
        <v>0</v>
      </c>
      <c r="H26" s="3">
        <f>F26*K26</f>
        <v>0</v>
      </c>
      <c r="I26" s="3">
        <f>G26*L26</f>
        <v>0</v>
      </c>
      <c r="J26" s="77">
        <f>H26+I26</f>
        <v>0</v>
      </c>
      <c r="K26" s="4">
        <v>6.39</v>
      </c>
      <c r="L26" s="4">
        <v>2.41</v>
      </c>
      <c r="M26" s="28">
        <f t="shared" si="0"/>
        <v>2.1237313755127253E-2</v>
      </c>
      <c r="N26" s="3">
        <f t="shared" si="1"/>
        <v>8.3709568733153633E-2</v>
      </c>
      <c r="O26" s="54" t="s">
        <v>17</v>
      </c>
    </row>
    <row r="27" spans="1:16" ht="20.149999999999999" customHeight="1" x14ac:dyDescent="0.35">
      <c r="A27" s="175"/>
      <c r="B27" s="2"/>
      <c r="C27" s="2"/>
      <c r="D27" s="2"/>
      <c r="E27" s="2"/>
      <c r="F27" s="2"/>
      <c r="G27" s="3"/>
      <c r="H27" s="3"/>
      <c r="I27" s="3"/>
      <c r="J27" s="77">
        <f>M27+N27</f>
        <v>0</v>
      </c>
      <c r="K27" s="4">
        <v>6.39</v>
      </c>
      <c r="L27" s="4">
        <v>2.41</v>
      </c>
      <c r="M27" s="67">
        <f>F26*M26*K27</f>
        <v>0</v>
      </c>
      <c r="N27" s="68">
        <f>G26*N26*L27</f>
        <v>0</v>
      </c>
      <c r="O27" s="54"/>
    </row>
    <row r="28" spans="1:16" ht="20.149999999999999" customHeight="1" x14ac:dyDescent="0.35">
      <c r="A28" s="174">
        <v>14</v>
      </c>
      <c r="B28" s="34">
        <v>4930</v>
      </c>
      <c r="C28" s="34">
        <v>5053</v>
      </c>
      <c r="D28" s="34">
        <v>2235</v>
      </c>
      <c r="E28" s="34">
        <v>2258</v>
      </c>
      <c r="F28" s="34">
        <f>C28-B28</f>
        <v>123</v>
      </c>
      <c r="G28" s="34">
        <f>E28-D28</f>
        <v>23</v>
      </c>
      <c r="H28" s="34">
        <f>F28*K28</f>
        <v>549.80999999999995</v>
      </c>
      <c r="I28" s="34">
        <f>G28*L28</f>
        <v>38.64</v>
      </c>
      <c r="J28" s="78">
        <f>H28+I28</f>
        <v>588.44999999999993</v>
      </c>
      <c r="K28" s="25">
        <v>4.47</v>
      </c>
      <c r="L28" s="126">
        <v>1.68</v>
      </c>
      <c r="M28" s="36">
        <f t="shared" si="0"/>
        <v>2.1237313755127253E-2</v>
      </c>
      <c r="N28" s="34">
        <f t="shared" si="1"/>
        <v>8.3709568733153633E-2</v>
      </c>
      <c r="O28" s="53" t="s">
        <v>6</v>
      </c>
      <c r="P28">
        <v>2</v>
      </c>
    </row>
    <row r="29" spans="1:16" ht="20.149999999999999" customHeight="1" x14ac:dyDescent="0.35">
      <c r="A29" s="174"/>
      <c r="B29" s="34"/>
      <c r="C29" s="34"/>
      <c r="D29" s="34"/>
      <c r="E29" s="34"/>
      <c r="F29" s="34"/>
      <c r="G29" s="34"/>
      <c r="H29" s="34"/>
      <c r="I29" s="34"/>
      <c r="J29" s="78">
        <f>M29+N29</f>
        <v>21.331912886996069</v>
      </c>
      <c r="K29" s="25">
        <v>6.39</v>
      </c>
      <c r="L29" s="34">
        <v>2.41</v>
      </c>
      <c r="M29" s="65">
        <f>F28*M28*K29</f>
        <v>16.691891492117364</v>
      </c>
      <c r="N29" s="66">
        <f>G28*N28*L29</f>
        <v>4.6400213948787057</v>
      </c>
      <c r="O29" s="53"/>
    </row>
    <row r="30" spans="1:16" ht="21.75" customHeight="1" x14ac:dyDescent="0.35">
      <c r="A30" s="175">
        <v>15</v>
      </c>
      <c r="B30" s="2">
        <v>12329</v>
      </c>
      <c r="C30" s="2">
        <v>12330</v>
      </c>
      <c r="D30" s="2">
        <v>9071</v>
      </c>
      <c r="E30" s="2">
        <v>9071</v>
      </c>
      <c r="F30" s="2">
        <f>C30-B30</f>
        <v>1</v>
      </c>
      <c r="G30" s="3">
        <f>E30-D30</f>
        <v>0</v>
      </c>
      <c r="H30" s="3">
        <f>F30*K30</f>
        <v>6.39</v>
      </c>
      <c r="I30" s="3">
        <f>G30*L30</f>
        <v>0</v>
      </c>
      <c r="J30" s="77">
        <f>H30+I30</f>
        <v>6.39</v>
      </c>
      <c r="K30" s="4">
        <v>6.39</v>
      </c>
      <c r="L30" s="4">
        <v>2.41</v>
      </c>
      <c r="M30" s="28">
        <f t="shared" si="0"/>
        <v>2.1237313755127253E-2</v>
      </c>
      <c r="N30" s="3">
        <f t="shared" si="1"/>
        <v>8.3709568733153633E-2</v>
      </c>
      <c r="O30" s="54"/>
    </row>
    <row r="31" spans="1:16" ht="20.149999999999999" customHeight="1" x14ac:dyDescent="0.35">
      <c r="A31" s="175"/>
      <c r="B31" s="2"/>
      <c r="C31" s="2"/>
      <c r="D31" s="2"/>
      <c r="E31" s="2"/>
      <c r="F31" s="2"/>
      <c r="G31" s="3"/>
      <c r="H31" s="3"/>
      <c r="I31" s="3"/>
      <c r="J31" s="77">
        <f>M31+N31</f>
        <v>0.13570643489526313</v>
      </c>
      <c r="K31" s="4">
        <v>6.39</v>
      </c>
      <c r="L31" s="4">
        <v>2.41</v>
      </c>
      <c r="M31" s="67">
        <f>F30*M30*K31</f>
        <v>0.13570643489526313</v>
      </c>
      <c r="N31" s="68">
        <f>G30*N30*L31</f>
        <v>0</v>
      </c>
      <c r="O31" s="54"/>
    </row>
    <row r="32" spans="1:16" ht="20.149999999999999" customHeight="1" x14ac:dyDescent="0.35">
      <c r="A32" s="210">
        <v>16</v>
      </c>
      <c r="B32" s="2">
        <v>0</v>
      </c>
      <c r="C32" s="2">
        <v>750</v>
      </c>
      <c r="D32" s="2">
        <v>0</v>
      </c>
      <c r="E32" s="2">
        <v>495</v>
      </c>
      <c r="F32" s="164">
        <v>150</v>
      </c>
      <c r="G32" s="165">
        <v>100</v>
      </c>
      <c r="H32" s="3">
        <f>F32*K32</f>
        <v>958.5</v>
      </c>
      <c r="I32" s="3">
        <f>G32*L32</f>
        <v>241</v>
      </c>
      <c r="J32" s="77">
        <f>H32+I32</f>
        <v>1199.5</v>
      </c>
      <c r="K32" s="4">
        <v>6.39</v>
      </c>
      <c r="L32" s="4">
        <v>2.41</v>
      </c>
      <c r="M32" s="28">
        <f t="shared" si="0"/>
        <v>2.1237313755127253E-2</v>
      </c>
      <c r="N32" s="3">
        <f t="shared" si="1"/>
        <v>8.3709568733153633E-2</v>
      </c>
      <c r="O32" s="168" t="s">
        <v>62</v>
      </c>
    </row>
    <row r="33" spans="1:15" ht="20.149999999999999" customHeight="1" x14ac:dyDescent="0.35">
      <c r="A33" s="210"/>
      <c r="B33" s="2"/>
      <c r="C33" s="2"/>
      <c r="D33" s="2"/>
      <c r="E33" s="2"/>
      <c r="F33" s="2"/>
      <c r="G33" s="3"/>
      <c r="H33" s="3"/>
      <c r="I33" s="3"/>
      <c r="J33" s="77">
        <f>M33+N33</f>
        <v>40.529971298979497</v>
      </c>
      <c r="K33" s="4">
        <v>6.39</v>
      </c>
      <c r="L33" s="4">
        <v>2.41</v>
      </c>
      <c r="M33" s="67">
        <f>F32*M32*K33</f>
        <v>20.355965234289471</v>
      </c>
      <c r="N33" s="68">
        <f>G32*N32*L33</f>
        <v>20.174006064690026</v>
      </c>
      <c r="O33" s="54"/>
    </row>
    <row r="34" spans="1:15" ht="20.149999999999999" customHeight="1" x14ac:dyDescent="0.35">
      <c r="A34" s="210"/>
      <c r="B34" s="2">
        <v>5925</v>
      </c>
      <c r="C34" s="2">
        <v>5945</v>
      </c>
      <c r="D34" s="2">
        <v>4272</v>
      </c>
      <c r="E34" s="2">
        <v>4285</v>
      </c>
      <c r="F34" s="2">
        <f>C34-B34</f>
        <v>20</v>
      </c>
      <c r="G34" s="3">
        <f>E34-D34</f>
        <v>13</v>
      </c>
      <c r="H34" s="3">
        <f>F34*K34</f>
        <v>127.8</v>
      </c>
      <c r="I34" s="3">
        <f>G34*L34</f>
        <v>31.330000000000002</v>
      </c>
      <c r="J34" s="77">
        <f>H34+I34</f>
        <v>159.13</v>
      </c>
      <c r="K34" s="4">
        <v>6.39</v>
      </c>
      <c r="L34" s="4">
        <v>2.41</v>
      </c>
      <c r="M34" s="28">
        <f t="shared" si="0"/>
        <v>2.1237313755127253E-2</v>
      </c>
      <c r="N34" s="3">
        <f t="shared" si="1"/>
        <v>8.3709568733153633E-2</v>
      </c>
      <c r="O34" s="54"/>
    </row>
    <row r="35" spans="1:15" ht="20.149999999999999" customHeight="1" x14ac:dyDescent="0.35">
      <c r="A35" s="175"/>
      <c r="B35" s="2"/>
      <c r="C35" s="2"/>
      <c r="D35" s="2"/>
      <c r="E35" s="2"/>
      <c r="F35" s="2"/>
      <c r="G35" s="3"/>
      <c r="H35" s="3"/>
      <c r="I35" s="3"/>
      <c r="J35" s="77">
        <f>M35+N35</f>
        <v>5.3367494863149663</v>
      </c>
      <c r="K35" s="4">
        <v>6.39</v>
      </c>
      <c r="L35" s="4">
        <v>2.41</v>
      </c>
      <c r="M35" s="67">
        <f>F34*M34*K35</f>
        <v>2.7141286979052626</v>
      </c>
      <c r="N35" s="68">
        <f>G34*N34*L35</f>
        <v>2.6226207884097033</v>
      </c>
      <c r="O35" s="54"/>
    </row>
    <row r="36" spans="1:15" ht="20.149999999999999" customHeight="1" x14ac:dyDescent="0.35">
      <c r="A36" s="175">
        <v>17</v>
      </c>
      <c r="B36" s="2">
        <v>2379</v>
      </c>
      <c r="C36" s="2">
        <v>2379</v>
      </c>
      <c r="D36" s="2">
        <v>1129</v>
      </c>
      <c r="E36" s="2">
        <v>1129</v>
      </c>
      <c r="F36" s="2">
        <f>C36-B36</f>
        <v>0</v>
      </c>
      <c r="G36" s="3">
        <f>E36-D36</f>
        <v>0</v>
      </c>
      <c r="H36" s="3">
        <f>F36*K36</f>
        <v>0</v>
      </c>
      <c r="I36" s="3">
        <f>G36*L36</f>
        <v>0</v>
      </c>
      <c r="J36" s="77">
        <f>H36+I36</f>
        <v>0</v>
      </c>
      <c r="K36" s="4">
        <v>6.39</v>
      </c>
      <c r="L36" s="4">
        <v>2.41</v>
      </c>
      <c r="M36" s="28">
        <f t="shared" si="0"/>
        <v>2.1237313755127253E-2</v>
      </c>
      <c r="N36" s="3">
        <f t="shared" si="1"/>
        <v>8.3709568733153633E-2</v>
      </c>
      <c r="O36" s="54"/>
    </row>
    <row r="37" spans="1:15" ht="20.149999999999999" customHeight="1" x14ac:dyDescent="0.35">
      <c r="A37" s="175"/>
      <c r="B37" s="2"/>
      <c r="C37" s="2"/>
      <c r="D37" s="2"/>
      <c r="E37" s="2"/>
      <c r="F37" s="2"/>
      <c r="G37" s="3"/>
      <c r="H37" s="3"/>
      <c r="I37" s="3"/>
      <c r="J37" s="77">
        <f>M37+N37</f>
        <v>0</v>
      </c>
      <c r="K37" s="4">
        <v>6.39</v>
      </c>
      <c r="L37" s="4">
        <v>2.41</v>
      </c>
      <c r="M37" s="67">
        <f>F36*M36*K37</f>
        <v>0</v>
      </c>
      <c r="N37" s="68">
        <f>G36*N36*L37</f>
        <v>0</v>
      </c>
      <c r="O37" s="54"/>
    </row>
    <row r="38" spans="1:15" ht="20.149999999999999" customHeight="1" x14ac:dyDescent="0.35">
      <c r="A38" s="175">
        <v>18</v>
      </c>
      <c r="B38" s="2">
        <v>46693</v>
      </c>
      <c r="C38" s="2">
        <v>48002</v>
      </c>
      <c r="D38" s="2">
        <v>66425</v>
      </c>
      <c r="E38" s="2">
        <v>66671</v>
      </c>
      <c r="F38" s="2">
        <f>C38-B38</f>
        <v>1309</v>
      </c>
      <c r="G38" s="3">
        <f>E38-D38</f>
        <v>246</v>
      </c>
      <c r="H38" s="3">
        <f>F38*K38</f>
        <v>8364.51</v>
      </c>
      <c r="I38" s="3">
        <f>G38*L38</f>
        <v>592.86</v>
      </c>
      <c r="J38" s="77">
        <f>H38+I38</f>
        <v>8957.3700000000008</v>
      </c>
      <c r="K38" s="4">
        <v>6.39</v>
      </c>
      <c r="L38" s="4">
        <v>2.41</v>
      </c>
      <c r="M38" s="28">
        <f t="shared" si="0"/>
        <v>2.1237313755127253E-2</v>
      </c>
      <c r="N38" s="3">
        <f t="shared" si="1"/>
        <v>8.3709568733153633E-2</v>
      </c>
      <c r="O38" s="54"/>
    </row>
    <row r="39" spans="1:15" ht="20.149999999999999" customHeight="1" x14ac:dyDescent="0.35">
      <c r="A39" s="175"/>
      <c r="B39" s="2"/>
      <c r="C39" s="2"/>
      <c r="D39" s="2"/>
      <c r="E39" s="2"/>
      <c r="F39" s="2"/>
      <c r="G39" s="3"/>
      <c r="H39" s="3"/>
      <c r="I39" s="3"/>
      <c r="J39" s="77">
        <f>M39+N39</f>
        <v>227.2677781970369</v>
      </c>
      <c r="K39" s="4">
        <v>6.39</v>
      </c>
      <c r="L39" s="4">
        <v>2.41</v>
      </c>
      <c r="M39" s="67">
        <f>F38*M38*K39</f>
        <v>177.63972327789944</v>
      </c>
      <c r="N39" s="68">
        <f>G38*N38*L39</f>
        <v>49.628054919137462</v>
      </c>
      <c r="O39" s="54"/>
    </row>
    <row r="40" spans="1:15" ht="20.149999999999999" customHeight="1" x14ac:dyDescent="0.35">
      <c r="A40" s="175">
        <v>19</v>
      </c>
      <c r="B40" s="2">
        <v>7404</v>
      </c>
      <c r="C40" s="2">
        <v>7404</v>
      </c>
      <c r="D40" s="2">
        <v>8300</v>
      </c>
      <c r="E40" s="2">
        <v>8300</v>
      </c>
      <c r="F40" s="2">
        <f>C40-B40</f>
        <v>0</v>
      </c>
      <c r="G40" s="3">
        <f>E40-D40</f>
        <v>0</v>
      </c>
      <c r="H40" s="3">
        <f>F40*K40</f>
        <v>0</v>
      </c>
      <c r="I40" s="3">
        <f>G40*L40</f>
        <v>0</v>
      </c>
      <c r="J40" s="77">
        <f>H40+I40</f>
        <v>0</v>
      </c>
      <c r="K40" s="4">
        <v>6.39</v>
      </c>
      <c r="L40" s="4">
        <v>2.41</v>
      </c>
      <c r="M40" s="28">
        <f t="shared" si="0"/>
        <v>2.1237313755127253E-2</v>
      </c>
      <c r="N40" s="3">
        <f t="shared" si="1"/>
        <v>8.3709568733153633E-2</v>
      </c>
      <c r="O40" s="54"/>
    </row>
    <row r="41" spans="1:15" ht="20.149999999999999" customHeight="1" x14ac:dyDescent="0.35">
      <c r="A41" s="175"/>
      <c r="B41" s="2"/>
      <c r="C41" s="2"/>
      <c r="D41" s="2"/>
      <c r="E41" s="2"/>
      <c r="F41" s="2"/>
      <c r="G41" s="3"/>
      <c r="H41" s="3"/>
      <c r="I41" s="3"/>
      <c r="J41" s="77">
        <f>M41+N41</f>
        <v>0</v>
      </c>
      <c r="K41" s="4">
        <v>6.39</v>
      </c>
      <c r="L41" s="4">
        <v>2.41</v>
      </c>
      <c r="M41" s="67">
        <f>F40*M40*K41</f>
        <v>0</v>
      </c>
      <c r="N41" s="68">
        <f>G40*N40*L41</f>
        <v>0</v>
      </c>
      <c r="O41" s="54"/>
    </row>
    <row r="42" spans="1:15" ht="20.149999999999999" customHeight="1" x14ac:dyDescent="0.35">
      <c r="A42" s="175">
        <v>20</v>
      </c>
      <c r="B42" s="2">
        <v>973</v>
      </c>
      <c r="C42" s="2">
        <v>973</v>
      </c>
      <c r="D42" s="2">
        <v>404</v>
      </c>
      <c r="E42" s="2">
        <v>404</v>
      </c>
      <c r="F42" s="2">
        <f>C42-B42</f>
        <v>0</v>
      </c>
      <c r="G42" s="3">
        <f>E42-D42</f>
        <v>0</v>
      </c>
      <c r="H42" s="3">
        <f>F42*K42</f>
        <v>0</v>
      </c>
      <c r="I42" s="3">
        <f>G42*L42</f>
        <v>0</v>
      </c>
      <c r="J42" s="77">
        <f>H42+I42</f>
        <v>0</v>
      </c>
      <c r="K42" s="4">
        <v>6.39</v>
      </c>
      <c r="L42" s="4">
        <v>2.41</v>
      </c>
      <c r="M42" s="28">
        <f t="shared" si="0"/>
        <v>2.1237313755127253E-2</v>
      </c>
      <c r="N42" s="3">
        <f t="shared" si="1"/>
        <v>8.3709568733153633E-2</v>
      </c>
      <c r="O42" s="54"/>
    </row>
    <row r="43" spans="1:15" ht="20.149999999999999" customHeight="1" x14ac:dyDescent="0.35">
      <c r="A43" s="175"/>
      <c r="B43" s="2"/>
      <c r="C43" s="2"/>
      <c r="D43" s="2"/>
      <c r="E43" s="2"/>
      <c r="F43" s="2"/>
      <c r="G43" s="3"/>
      <c r="H43" s="3"/>
      <c r="I43" s="3"/>
      <c r="J43" s="77">
        <f>M43+N43</f>
        <v>0</v>
      </c>
      <c r="K43" s="4">
        <v>6.39</v>
      </c>
      <c r="L43" s="4">
        <v>2.41</v>
      </c>
      <c r="M43" s="67">
        <f>F42*M42*K43</f>
        <v>0</v>
      </c>
      <c r="N43" s="68">
        <f>G42*N42*L43</f>
        <v>0</v>
      </c>
      <c r="O43" s="54"/>
    </row>
    <row r="44" spans="1:15" ht="20.149999999999999" customHeight="1" x14ac:dyDescent="0.35">
      <c r="A44" s="175">
        <v>21</v>
      </c>
      <c r="B44" s="2">
        <v>5438</v>
      </c>
      <c r="C44" s="2">
        <v>5438</v>
      </c>
      <c r="D44" s="2">
        <v>1714</v>
      </c>
      <c r="E44" s="2">
        <v>1714</v>
      </c>
      <c r="F44" s="2">
        <f>C44-B44</f>
        <v>0</v>
      </c>
      <c r="G44" s="3">
        <f>E44-D44</f>
        <v>0</v>
      </c>
      <c r="H44" s="3">
        <f>F44*K44</f>
        <v>0</v>
      </c>
      <c r="I44" s="3">
        <f>G44*L44</f>
        <v>0</v>
      </c>
      <c r="J44" s="77">
        <f>H44+I44</f>
        <v>0</v>
      </c>
      <c r="K44" s="4">
        <v>6.39</v>
      </c>
      <c r="L44" s="4">
        <v>2.41</v>
      </c>
      <c r="M44" s="28">
        <f t="shared" si="0"/>
        <v>2.1237313755127253E-2</v>
      </c>
      <c r="N44" s="3">
        <f t="shared" si="1"/>
        <v>8.3709568733153633E-2</v>
      </c>
      <c r="O44" s="54"/>
    </row>
    <row r="45" spans="1:15" ht="20.149999999999999" customHeight="1" x14ac:dyDescent="0.35">
      <c r="A45" s="175"/>
      <c r="B45" s="2"/>
      <c r="C45" s="2"/>
      <c r="D45" s="2"/>
      <c r="E45" s="2"/>
      <c r="F45" s="2"/>
      <c r="G45" s="3"/>
      <c r="H45" s="3"/>
      <c r="I45" s="3"/>
      <c r="J45" s="77">
        <f>M45+N45</f>
        <v>0</v>
      </c>
      <c r="K45" s="4">
        <v>6.39</v>
      </c>
      <c r="L45" s="4">
        <v>2.41</v>
      </c>
      <c r="M45" s="67">
        <f>F44*M44*K45</f>
        <v>0</v>
      </c>
      <c r="N45" s="68">
        <f>G44*N44*L45</f>
        <v>0</v>
      </c>
      <c r="O45" s="54"/>
    </row>
    <row r="46" spans="1:15" ht="20.149999999999999" customHeight="1" x14ac:dyDescent="0.35">
      <c r="A46" s="175">
        <v>22</v>
      </c>
      <c r="B46" s="2">
        <v>3020</v>
      </c>
      <c r="C46" s="2">
        <v>3020</v>
      </c>
      <c r="D46" s="2">
        <v>1434</v>
      </c>
      <c r="E46" s="2">
        <v>1434</v>
      </c>
      <c r="F46" s="2">
        <f>C46-B46</f>
        <v>0</v>
      </c>
      <c r="G46" s="3">
        <f>E46-D46</f>
        <v>0</v>
      </c>
      <c r="H46" s="3">
        <f>F46*K46</f>
        <v>0</v>
      </c>
      <c r="I46" s="3">
        <f>G46*L46</f>
        <v>0</v>
      </c>
      <c r="J46" s="77">
        <f>H46+I46</f>
        <v>0</v>
      </c>
      <c r="K46" s="4">
        <v>6.39</v>
      </c>
      <c r="L46" s="4">
        <v>2.41</v>
      </c>
      <c r="M46" s="28">
        <f t="shared" si="0"/>
        <v>2.1237313755127253E-2</v>
      </c>
      <c r="N46" s="3">
        <f t="shared" si="1"/>
        <v>8.3709568733153633E-2</v>
      </c>
      <c r="O46" s="54"/>
    </row>
    <row r="47" spans="1:15" ht="20.149999999999999" customHeight="1" x14ac:dyDescent="0.35">
      <c r="A47" s="175"/>
      <c r="B47" s="2"/>
      <c r="C47" s="2"/>
      <c r="D47" s="2"/>
      <c r="E47" s="2"/>
      <c r="F47" s="2"/>
      <c r="G47" s="3"/>
      <c r="H47" s="3"/>
      <c r="I47" s="3"/>
      <c r="J47" s="77">
        <f>M47+N47</f>
        <v>0</v>
      </c>
      <c r="K47" s="4">
        <v>6.39</v>
      </c>
      <c r="L47" s="4">
        <v>2.41</v>
      </c>
      <c r="M47" s="67">
        <f>F46*M46*K47</f>
        <v>0</v>
      </c>
      <c r="N47" s="68">
        <f>G46*N46*L47</f>
        <v>0</v>
      </c>
      <c r="O47" s="54"/>
    </row>
    <row r="48" spans="1:15" ht="20.149999999999999" customHeight="1" x14ac:dyDescent="0.35">
      <c r="A48" s="176">
        <v>23</v>
      </c>
      <c r="B48" s="47">
        <v>993</v>
      </c>
      <c r="C48" s="47">
        <v>993</v>
      </c>
      <c r="D48" s="47">
        <v>182</v>
      </c>
      <c r="E48" s="47">
        <v>182</v>
      </c>
      <c r="F48" s="47">
        <f>C48-B48</f>
        <v>0</v>
      </c>
      <c r="G48" s="47">
        <f>E48-D48</f>
        <v>0</v>
      </c>
      <c r="H48" s="47">
        <f>F48*K48</f>
        <v>0</v>
      </c>
      <c r="I48" s="47">
        <f>G48*L48</f>
        <v>0</v>
      </c>
      <c r="J48" s="145">
        <f>H48+I48</f>
        <v>0</v>
      </c>
      <c r="K48" s="4">
        <v>6.39</v>
      </c>
      <c r="L48" s="4">
        <v>2.41</v>
      </c>
      <c r="M48" s="30">
        <f t="shared" si="0"/>
        <v>2.1237313755127253E-2</v>
      </c>
      <c r="N48" s="47">
        <f t="shared" si="1"/>
        <v>8.3709568733153633E-2</v>
      </c>
      <c r="O48" s="59"/>
    </row>
    <row r="49" spans="1:15" ht="20.149999999999999" customHeight="1" x14ac:dyDescent="0.35">
      <c r="A49" s="176"/>
      <c r="B49" s="47"/>
      <c r="C49" s="47"/>
      <c r="D49" s="47"/>
      <c r="E49" s="47"/>
      <c r="F49" s="47"/>
      <c r="G49" s="47"/>
      <c r="H49" s="47"/>
      <c r="I49" s="47"/>
      <c r="J49" s="145">
        <f>M49+N49</f>
        <v>0</v>
      </c>
      <c r="K49" s="4">
        <v>6.39</v>
      </c>
      <c r="L49" s="4">
        <v>2.41</v>
      </c>
      <c r="M49" s="146">
        <f>F48*M48*K49</f>
        <v>0</v>
      </c>
      <c r="N49" s="147">
        <f>G48*N48*L49</f>
        <v>0</v>
      </c>
      <c r="O49" s="59"/>
    </row>
    <row r="50" spans="1:15" ht="20.149999999999999" customHeight="1" x14ac:dyDescent="0.35">
      <c r="A50" s="176">
        <v>24</v>
      </c>
      <c r="B50" s="47">
        <v>1654</v>
      </c>
      <c r="C50" s="47">
        <v>1654</v>
      </c>
      <c r="D50" s="47">
        <v>461</v>
      </c>
      <c r="E50" s="47">
        <v>461</v>
      </c>
      <c r="F50" s="47">
        <f>C50-B50</f>
        <v>0</v>
      </c>
      <c r="G50" s="47">
        <f>E50-D50</f>
        <v>0</v>
      </c>
      <c r="H50" s="47">
        <f>F50*K50</f>
        <v>0</v>
      </c>
      <c r="I50" s="47">
        <f>G50*L50</f>
        <v>0</v>
      </c>
      <c r="J50" s="145">
        <f>H50+I50</f>
        <v>0</v>
      </c>
      <c r="K50" s="4">
        <v>6.39</v>
      </c>
      <c r="L50" s="4">
        <v>2.41</v>
      </c>
      <c r="M50" s="30">
        <f t="shared" si="0"/>
        <v>2.1237313755127253E-2</v>
      </c>
      <c r="N50" s="47">
        <f t="shared" si="1"/>
        <v>8.3709568733153633E-2</v>
      </c>
      <c r="O50" s="59"/>
    </row>
    <row r="51" spans="1:15" ht="20.149999999999999" customHeight="1" x14ac:dyDescent="0.35">
      <c r="A51" s="176"/>
      <c r="B51" s="47"/>
      <c r="C51" s="47"/>
      <c r="D51" s="47"/>
      <c r="E51" s="47"/>
      <c r="F51" s="47"/>
      <c r="G51" s="47"/>
      <c r="H51" s="47"/>
      <c r="I51" s="47"/>
      <c r="J51" s="145">
        <f>M51+N51</f>
        <v>0</v>
      </c>
      <c r="K51" s="4">
        <v>6.39</v>
      </c>
      <c r="L51" s="4">
        <v>2.41</v>
      </c>
      <c r="M51" s="146">
        <f>F50*M50*K51</f>
        <v>0</v>
      </c>
      <c r="N51" s="147">
        <f>G50*N50*L51</f>
        <v>0</v>
      </c>
      <c r="O51" s="59"/>
    </row>
    <row r="52" spans="1:15" ht="20.149999999999999" customHeight="1" x14ac:dyDescent="0.35">
      <c r="A52" s="175">
        <v>25</v>
      </c>
      <c r="B52" s="2">
        <v>3429</v>
      </c>
      <c r="C52" s="2">
        <v>3429</v>
      </c>
      <c r="D52" s="2">
        <v>1692</v>
      </c>
      <c r="E52" s="2">
        <v>1692</v>
      </c>
      <c r="F52" s="2">
        <f>C52-B52</f>
        <v>0</v>
      </c>
      <c r="G52" s="2">
        <f>E52-D52</f>
        <v>0</v>
      </c>
      <c r="H52" s="3">
        <f>F52*K52</f>
        <v>0</v>
      </c>
      <c r="I52" s="3">
        <f>G52*L52</f>
        <v>0</v>
      </c>
      <c r="J52" s="77">
        <f>H52+I52</f>
        <v>0</v>
      </c>
      <c r="K52" s="4">
        <v>6.39</v>
      </c>
      <c r="L52" s="4">
        <v>2.41</v>
      </c>
      <c r="M52" s="28">
        <f t="shared" si="0"/>
        <v>2.1237313755127253E-2</v>
      </c>
      <c r="N52" s="3">
        <f t="shared" si="1"/>
        <v>8.3709568733153633E-2</v>
      </c>
      <c r="O52" s="54"/>
    </row>
    <row r="53" spans="1:15" ht="20.149999999999999" customHeight="1" x14ac:dyDescent="0.35">
      <c r="A53" s="175"/>
      <c r="B53" s="2"/>
      <c r="C53" s="2"/>
      <c r="D53" s="2"/>
      <c r="E53" s="2"/>
      <c r="F53" s="2"/>
      <c r="G53" s="2"/>
      <c r="H53" s="3"/>
      <c r="I53" s="3"/>
      <c r="J53" s="77">
        <f>M53+N53</f>
        <v>0</v>
      </c>
      <c r="K53" s="4">
        <v>6.39</v>
      </c>
      <c r="L53" s="4">
        <v>2.41</v>
      </c>
      <c r="M53" s="67">
        <f>F52*M52*K53</f>
        <v>0</v>
      </c>
      <c r="N53" s="68">
        <f>G52*N52*L53</f>
        <v>0</v>
      </c>
      <c r="O53" s="54"/>
    </row>
    <row r="54" spans="1:15" ht="20.149999999999999" customHeight="1" x14ac:dyDescent="0.35">
      <c r="A54" s="175">
        <v>26</v>
      </c>
      <c r="B54" s="2">
        <v>657</v>
      </c>
      <c r="C54" s="2">
        <v>657</v>
      </c>
      <c r="D54" s="2">
        <v>209</v>
      </c>
      <c r="E54" s="2">
        <v>209</v>
      </c>
      <c r="F54" s="2">
        <f>C54-B54</f>
        <v>0</v>
      </c>
      <c r="G54" s="2">
        <f>E54-D54</f>
        <v>0</v>
      </c>
      <c r="H54" s="3">
        <f>F54*K54</f>
        <v>0</v>
      </c>
      <c r="I54" s="3">
        <f>G54*L54</f>
        <v>0</v>
      </c>
      <c r="J54" s="77">
        <f>H54+I54</f>
        <v>0</v>
      </c>
      <c r="K54" s="4">
        <v>6.39</v>
      </c>
      <c r="L54" s="4">
        <v>2.41</v>
      </c>
      <c r="M54" s="28">
        <f t="shared" si="0"/>
        <v>2.1237313755127253E-2</v>
      </c>
      <c r="N54" s="3">
        <f t="shared" si="1"/>
        <v>8.3709568733153633E-2</v>
      </c>
      <c r="O54" s="54"/>
    </row>
    <row r="55" spans="1:15" ht="20.149999999999999" customHeight="1" x14ac:dyDescent="0.35">
      <c r="A55" s="175"/>
      <c r="B55" s="2"/>
      <c r="C55" s="2"/>
      <c r="D55" s="2"/>
      <c r="E55" s="2"/>
      <c r="F55" s="2"/>
      <c r="G55" s="2"/>
      <c r="H55" s="3"/>
      <c r="I55" s="3"/>
      <c r="J55" s="77">
        <f>M55+N55</f>
        <v>0</v>
      </c>
      <c r="K55" s="4">
        <v>6.39</v>
      </c>
      <c r="L55" s="4">
        <v>2.41</v>
      </c>
      <c r="M55" s="67">
        <f>F54*M54*K55</f>
        <v>0</v>
      </c>
      <c r="N55" s="68">
        <f>G54*N54*L55</f>
        <v>0</v>
      </c>
      <c r="O55" s="54"/>
    </row>
    <row r="56" spans="1:15" ht="20.149999999999999" customHeight="1" x14ac:dyDescent="0.35">
      <c r="A56" s="173">
        <v>27</v>
      </c>
      <c r="B56" s="1">
        <v>93770</v>
      </c>
      <c r="C56" s="1">
        <v>94359</v>
      </c>
      <c r="D56" s="1">
        <v>68404</v>
      </c>
      <c r="E56" s="1">
        <v>68952</v>
      </c>
      <c r="F56" s="1">
        <f>C56-B56</f>
        <v>589</v>
      </c>
      <c r="G56" s="1">
        <f>E56-D56</f>
        <v>548</v>
      </c>
      <c r="H56" s="1">
        <f>F56*K56</f>
        <v>0</v>
      </c>
      <c r="I56" s="1">
        <f>G56*L56</f>
        <v>0</v>
      </c>
      <c r="J56" s="76">
        <f>H56+I56</f>
        <v>0</v>
      </c>
      <c r="K56" s="6">
        <v>0</v>
      </c>
      <c r="L56" s="6">
        <v>0</v>
      </c>
      <c r="M56" s="27">
        <f t="shared" si="0"/>
        <v>2.1237313755127253E-2</v>
      </c>
      <c r="N56" s="1">
        <f t="shared" si="1"/>
        <v>8.3709568733153633E-2</v>
      </c>
      <c r="O56" s="52" t="s">
        <v>5</v>
      </c>
    </row>
    <row r="57" spans="1:15" ht="20.149999999999999" customHeight="1" x14ac:dyDescent="0.35">
      <c r="A57" s="173"/>
      <c r="B57" s="1"/>
      <c r="C57" s="1"/>
      <c r="D57" s="1"/>
      <c r="E57" s="1"/>
      <c r="F57" s="1"/>
      <c r="G57" s="1"/>
      <c r="H57" s="1"/>
      <c r="I57" s="1"/>
      <c r="J57" s="76">
        <f>M57+N57</f>
        <v>190.48464338781133</v>
      </c>
      <c r="K57" s="6">
        <v>6.39</v>
      </c>
      <c r="L57" s="148">
        <v>2.41</v>
      </c>
      <c r="M57" s="63">
        <f>F56*M56*K57</f>
        <v>79.931090153309995</v>
      </c>
      <c r="N57" s="64">
        <f>G56*N56*L57</f>
        <v>110.55355323450135</v>
      </c>
      <c r="O57" s="52"/>
    </row>
    <row r="58" spans="1:15" ht="20.149999999999999" customHeight="1" x14ac:dyDescent="0.35">
      <c r="A58" s="175">
        <v>28</v>
      </c>
      <c r="B58" s="2">
        <v>7766</v>
      </c>
      <c r="C58" s="2">
        <v>7966</v>
      </c>
      <c r="D58" s="2">
        <v>3524</v>
      </c>
      <c r="E58" s="2">
        <v>3599</v>
      </c>
      <c r="F58" s="2">
        <f>C58-B58</f>
        <v>200</v>
      </c>
      <c r="G58" s="3">
        <f>E58-D58</f>
        <v>75</v>
      </c>
      <c r="H58" s="3">
        <f>F58*K58</f>
        <v>1278</v>
      </c>
      <c r="I58" s="3">
        <f>G58*L58</f>
        <v>180.75</v>
      </c>
      <c r="J58" s="77">
        <f>H58+I58</f>
        <v>1458.75</v>
      </c>
      <c r="K58" s="4">
        <v>6.39</v>
      </c>
      <c r="L58" s="4">
        <v>2.41</v>
      </c>
      <c r="M58" s="28">
        <f t="shared" si="0"/>
        <v>2.1237313755127253E-2</v>
      </c>
      <c r="N58" s="3">
        <f t="shared" si="1"/>
        <v>8.3709568733153633E-2</v>
      </c>
      <c r="O58" s="54"/>
    </row>
    <row r="59" spans="1:15" ht="20.149999999999999" customHeight="1" x14ac:dyDescent="0.35">
      <c r="A59" s="175"/>
      <c r="B59" s="2"/>
      <c r="C59" s="2"/>
      <c r="D59" s="2"/>
      <c r="E59" s="2"/>
      <c r="F59" s="2"/>
      <c r="G59" s="3"/>
      <c r="H59" s="3"/>
      <c r="I59" s="3"/>
      <c r="J59" s="77">
        <f>M59+N59</f>
        <v>42.271791527570144</v>
      </c>
      <c r="K59" s="4">
        <v>6.39</v>
      </c>
      <c r="L59" s="4">
        <v>2.41</v>
      </c>
      <c r="M59" s="67">
        <f>F58*M58*K59</f>
        <v>27.141286979052627</v>
      </c>
      <c r="N59" s="68">
        <f>G58*N58*L59</f>
        <v>15.13050454851752</v>
      </c>
      <c r="O59" s="54"/>
    </row>
    <row r="60" spans="1:15" ht="20.149999999999999" customHeight="1" x14ac:dyDescent="0.35">
      <c r="A60" s="175">
        <v>29</v>
      </c>
      <c r="B60" s="2">
        <v>0</v>
      </c>
      <c r="C60" s="2">
        <v>0</v>
      </c>
      <c r="D60" s="2">
        <v>0</v>
      </c>
      <c r="E60" s="2">
        <v>0</v>
      </c>
      <c r="F60" s="2">
        <f>C60-B60</f>
        <v>0</v>
      </c>
      <c r="G60" s="3">
        <f>E60-D60</f>
        <v>0</v>
      </c>
      <c r="H60" s="3">
        <f>F60*K60</f>
        <v>0</v>
      </c>
      <c r="I60" s="3">
        <f>G60*L60</f>
        <v>0</v>
      </c>
      <c r="J60" s="77">
        <f>H60+I60</f>
        <v>0</v>
      </c>
      <c r="K60" s="4">
        <v>6.39</v>
      </c>
      <c r="L60" s="4">
        <v>2.41</v>
      </c>
      <c r="M60" s="28">
        <f t="shared" si="0"/>
        <v>2.1237313755127253E-2</v>
      </c>
      <c r="N60" s="3">
        <f t="shared" si="1"/>
        <v>8.3709568733153633E-2</v>
      </c>
      <c r="O60" s="54" t="s">
        <v>41</v>
      </c>
    </row>
    <row r="61" spans="1:15" ht="20.149999999999999" customHeight="1" x14ac:dyDescent="0.35">
      <c r="A61" s="175"/>
      <c r="B61" s="2"/>
      <c r="C61" s="2"/>
      <c r="D61" s="2"/>
      <c r="E61" s="2"/>
      <c r="F61" s="2"/>
      <c r="G61" s="3"/>
      <c r="H61" s="3"/>
      <c r="I61" s="3"/>
      <c r="J61" s="77">
        <f>M61+N61</f>
        <v>0</v>
      </c>
      <c r="K61" s="4">
        <v>6.39</v>
      </c>
      <c r="L61" s="4">
        <v>2.41</v>
      </c>
      <c r="M61" s="67">
        <f>F60*M60*K61</f>
        <v>0</v>
      </c>
      <c r="N61" s="68">
        <f>G60*N60*L61</f>
        <v>0</v>
      </c>
      <c r="O61" s="54"/>
    </row>
    <row r="62" spans="1:15" ht="20.149999999999999" customHeight="1" x14ac:dyDescent="0.35">
      <c r="A62" s="175">
        <v>30</v>
      </c>
      <c r="B62" s="2">
        <v>4565</v>
      </c>
      <c r="C62" s="2">
        <v>4565</v>
      </c>
      <c r="D62" s="2">
        <v>3406</v>
      </c>
      <c r="E62" s="2">
        <v>3406</v>
      </c>
      <c r="F62" s="2">
        <f>C62-B62</f>
        <v>0</v>
      </c>
      <c r="G62" s="3">
        <f>E62-D62</f>
        <v>0</v>
      </c>
      <c r="H62" s="3">
        <f>F62*K62</f>
        <v>0</v>
      </c>
      <c r="I62" s="3">
        <f>G62*L62</f>
        <v>0</v>
      </c>
      <c r="J62" s="77">
        <f>H62+I62</f>
        <v>0</v>
      </c>
      <c r="K62" s="4">
        <v>6.39</v>
      </c>
      <c r="L62" s="4">
        <v>2.41</v>
      </c>
      <c r="M62" s="28">
        <f t="shared" si="0"/>
        <v>2.1237313755127253E-2</v>
      </c>
      <c r="N62" s="3">
        <f t="shared" si="1"/>
        <v>8.3709568733153633E-2</v>
      </c>
      <c r="O62" s="54"/>
    </row>
    <row r="63" spans="1:15" ht="20.149999999999999" customHeight="1" x14ac:dyDescent="0.35">
      <c r="A63" s="175"/>
      <c r="B63" s="2"/>
      <c r="C63" s="2"/>
      <c r="D63" s="2"/>
      <c r="E63" s="2"/>
      <c r="F63" s="2"/>
      <c r="G63" s="3"/>
      <c r="H63" s="3"/>
      <c r="I63" s="3"/>
      <c r="J63" s="77">
        <f>M63+N63</f>
        <v>0</v>
      </c>
      <c r="K63" s="4">
        <v>6.39</v>
      </c>
      <c r="L63" s="4">
        <v>2.41</v>
      </c>
      <c r="M63" s="67">
        <f>F62*M62*K63</f>
        <v>0</v>
      </c>
      <c r="N63" s="68">
        <f>G62*N62*L63</f>
        <v>0</v>
      </c>
      <c r="O63" s="54"/>
    </row>
    <row r="64" spans="1:15" ht="20.149999999999999" customHeight="1" x14ac:dyDescent="0.35">
      <c r="A64" s="175">
        <v>31</v>
      </c>
      <c r="B64" s="2">
        <v>13270</v>
      </c>
      <c r="C64" s="2">
        <v>14881</v>
      </c>
      <c r="D64" s="2">
        <v>12835</v>
      </c>
      <c r="E64" s="2">
        <v>13759</v>
      </c>
      <c r="F64" s="2">
        <f>C64-B64</f>
        <v>1611</v>
      </c>
      <c r="G64" s="3">
        <f>E64-D64</f>
        <v>924</v>
      </c>
      <c r="H64" s="3">
        <f>F64*K64</f>
        <v>10294.289999999999</v>
      </c>
      <c r="I64" s="3">
        <f>G64*L64</f>
        <v>2226.84</v>
      </c>
      <c r="J64" s="77">
        <f>H64+I64</f>
        <v>12521.13</v>
      </c>
      <c r="K64" s="4">
        <v>6.39</v>
      </c>
      <c r="L64" s="4">
        <v>2.41</v>
      </c>
      <c r="M64" s="28">
        <f t="shared" si="0"/>
        <v>2.1237313755127253E-2</v>
      </c>
      <c r="N64" s="3">
        <f t="shared" si="1"/>
        <v>8.3709568733153633E-2</v>
      </c>
      <c r="O64" s="54"/>
    </row>
    <row r="65" spans="1:15" ht="20.149999999999999" customHeight="1" x14ac:dyDescent="0.35">
      <c r="A65" s="175"/>
      <c r="B65" s="2"/>
      <c r="C65" s="2"/>
      <c r="D65" s="2"/>
      <c r="E65" s="2"/>
      <c r="F65" s="2"/>
      <c r="G65" s="3"/>
      <c r="H65" s="3"/>
      <c r="I65" s="3"/>
      <c r="J65" s="77">
        <f>M65+N65</f>
        <v>405.03088265400481</v>
      </c>
      <c r="K65" s="4">
        <v>6.39</v>
      </c>
      <c r="L65" s="4">
        <v>2.41</v>
      </c>
      <c r="M65" s="67">
        <f>F64*M64*K65</f>
        <v>218.62306661626894</v>
      </c>
      <c r="N65" s="68">
        <f>G64*N64*L65</f>
        <v>186.40781603773584</v>
      </c>
      <c r="O65" s="54"/>
    </row>
    <row r="66" spans="1:15" ht="20.149999999999999" customHeight="1" x14ac:dyDescent="0.35">
      <c r="A66" s="175">
        <v>32</v>
      </c>
      <c r="B66" s="2">
        <v>0</v>
      </c>
      <c r="C66" s="2">
        <v>0</v>
      </c>
      <c r="D66" s="2">
        <v>0</v>
      </c>
      <c r="E66" s="2">
        <v>0</v>
      </c>
      <c r="F66" s="2">
        <f>C66-B66</f>
        <v>0</v>
      </c>
      <c r="G66" s="3">
        <f>E66-D66</f>
        <v>0</v>
      </c>
      <c r="H66" s="3">
        <f>F66*K66</f>
        <v>0</v>
      </c>
      <c r="I66" s="3">
        <f>G66*L66</f>
        <v>0</v>
      </c>
      <c r="J66" s="77">
        <f>H66+I66</f>
        <v>0</v>
      </c>
      <c r="K66" s="4">
        <v>6.39</v>
      </c>
      <c r="L66" s="4">
        <v>2.41</v>
      </c>
      <c r="M66" s="28">
        <f t="shared" si="0"/>
        <v>2.1237313755127253E-2</v>
      </c>
      <c r="N66" s="3">
        <f t="shared" si="1"/>
        <v>8.3709568733153633E-2</v>
      </c>
      <c r="O66" s="54" t="s">
        <v>41</v>
      </c>
    </row>
    <row r="67" spans="1:15" ht="20.149999999999999" customHeight="1" x14ac:dyDescent="0.35">
      <c r="A67" s="175"/>
      <c r="B67" s="2"/>
      <c r="C67" s="2"/>
      <c r="D67" s="2"/>
      <c r="E67" s="2"/>
      <c r="F67" s="2"/>
      <c r="G67" s="3"/>
      <c r="H67" s="3"/>
      <c r="I67" s="3"/>
      <c r="J67" s="77">
        <f>M67+N67</f>
        <v>0</v>
      </c>
      <c r="K67" s="4">
        <v>6.39</v>
      </c>
      <c r="L67" s="4">
        <v>2.41</v>
      </c>
      <c r="M67" s="67">
        <f>F66*M66*K67</f>
        <v>0</v>
      </c>
      <c r="N67" s="68">
        <f>G66*N66*L67</f>
        <v>0</v>
      </c>
      <c r="O67" s="54"/>
    </row>
    <row r="68" spans="1:15" ht="20.149999999999999" customHeight="1" x14ac:dyDescent="0.35">
      <c r="A68" s="173">
        <v>33</v>
      </c>
      <c r="B68" s="1">
        <v>78120</v>
      </c>
      <c r="C68" s="1">
        <v>79989</v>
      </c>
      <c r="D68" s="1">
        <v>38059</v>
      </c>
      <c r="E68" s="1">
        <v>39127</v>
      </c>
      <c r="F68" s="1">
        <f>C68-B68</f>
        <v>1869</v>
      </c>
      <c r="G68" s="1">
        <f>E68-D68</f>
        <v>1068</v>
      </c>
      <c r="H68" s="1">
        <f>F68*K68</f>
        <v>0</v>
      </c>
      <c r="I68" s="1">
        <f>G68*L68</f>
        <v>0</v>
      </c>
      <c r="J68" s="76">
        <f>H68+I68</f>
        <v>0</v>
      </c>
      <c r="K68" s="6">
        <v>0</v>
      </c>
      <c r="L68" s="6">
        <v>0</v>
      </c>
      <c r="M68" s="27">
        <f>$C$813</f>
        <v>2.1237313755127253E-2</v>
      </c>
      <c r="N68" s="1">
        <f>$E$813</f>
        <v>8.3709568733153633E-2</v>
      </c>
      <c r="O68" s="52" t="s">
        <v>5</v>
      </c>
    </row>
    <row r="69" spans="1:15" ht="20.149999999999999" customHeight="1" x14ac:dyDescent="0.35">
      <c r="A69" s="173"/>
      <c r="B69" s="1"/>
      <c r="C69" s="1"/>
      <c r="D69" s="1"/>
      <c r="E69" s="1"/>
      <c r="F69" s="1"/>
      <c r="G69" s="1"/>
      <c r="H69" s="1"/>
      <c r="I69" s="1"/>
      <c r="J69" s="76">
        <f>M69+N69</f>
        <v>469.09371159013625</v>
      </c>
      <c r="K69" s="6">
        <v>6.39</v>
      </c>
      <c r="L69" s="148">
        <v>2.41</v>
      </c>
      <c r="M69" s="63">
        <f>F68*M68*K69</f>
        <v>253.63532681924679</v>
      </c>
      <c r="N69" s="64">
        <f>G68*N68*L69</f>
        <v>215.45838477088947</v>
      </c>
      <c r="O69" s="52"/>
    </row>
    <row r="70" spans="1:15" ht="20.149999999999999" customHeight="1" x14ac:dyDescent="0.35">
      <c r="A70" s="175">
        <v>34</v>
      </c>
      <c r="B70" s="2">
        <v>2522</v>
      </c>
      <c r="C70" s="2">
        <v>2522</v>
      </c>
      <c r="D70" s="2">
        <v>1093</v>
      </c>
      <c r="E70" s="2">
        <v>1093</v>
      </c>
      <c r="F70" s="2">
        <f>C70-B70</f>
        <v>0</v>
      </c>
      <c r="G70" s="3">
        <f>E70-D70</f>
        <v>0</v>
      </c>
      <c r="H70" s="3">
        <f>F70*K70</f>
        <v>0</v>
      </c>
      <c r="I70" s="3">
        <f>G70*L70</f>
        <v>0</v>
      </c>
      <c r="J70" s="77">
        <f>H70+I70</f>
        <v>0</v>
      </c>
      <c r="K70" s="4">
        <v>6.39</v>
      </c>
      <c r="L70" s="4">
        <v>2.41</v>
      </c>
      <c r="M70" s="30">
        <f>$C$813</f>
        <v>2.1237313755127253E-2</v>
      </c>
      <c r="N70" s="47">
        <f>$E$813</f>
        <v>8.3709568733153633E-2</v>
      </c>
      <c r="O70" s="54"/>
    </row>
    <row r="71" spans="1:15" ht="20.149999999999999" customHeight="1" x14ac:dyDescent="0.35">
      <c r="A71" s="177"/>
      <c r="B71" s="2"/>
      <c r="C71" s="2"/>
      <c r="D71" s="2"/>
      <c r="E71" s="2"/>
      <c r="F71" s="2"/>
      <c r="G71" s="3"/>
      <c r="H71" s="3"/>
      <c r="I71" s="3"/>
      <c r="J71" s="77">
        <f>M71+N71</f>
        <v>0</v>
      </c>
      <c r="K71" s="4">
        <v>6.39</v>
      </c>
      <c r="L71" s="4">
        <v>2.41</v>
      </c>
      <c r="M71" s="67">
        <f>F70*M70*K71</f>
        <v>0</v>
      </c>
      <c r="N71" s="68">
        <f>G70*N70*L71</f>
        <v>0</v>
      </c>
      <c r="O71" s="54"/>
    </row>
    <row r="72" spans="1:15" ht="20.149999999999999" customHeight="1" x14ac:dyDescent="0.35">
      <c r="A72" s="177">
        <v>35</v>
      </c>
      <c r="B72" s="2">
        <v>5266</v>
      </c>
      <c r="C72" s="2">
        <v>5266</v>
      </c>
      <c r="D72" s="2">
        <v>1125</v>
      </c>
      <c r="E72" s="2">
        <v>1125</v>
      </c>
      <c r="F72" s="2">
        <f>C72-B72</f>
        <v>0</v>
      </c>
      <c r="G72" s="3">
        <f>E72-D72</f>
        <v>0</v>
      </c>
      <c r="H72" s="3">
        <f>F72*K72</f>
        <v>0</v>
      </c>
      <c r="I72" s="3">
        <f>G72*L72</f>
        <v>0</v>
      </c>
      <c r="J72" s="77">
        <f>H72+I72</f>
        <v>0</v>
      </c>
      <c r="K72" s="4">
        <v>6.39</v>
      </c>
      <c r="L72" s="4">
        <v>2.41</v>
      </c>
      <c r="M72" s="28">
        <f>$C$813</f>
        <v>2.1237313755127253E-2</v>
      </c>
      <c r="N72" s="3">
        <f>$E$813</f>
        <v>8.3709568733153633E-2</v>
      </c>
      <c r="O72" s="54"/>
    </row>
    <row r="73" spans="1:15" ht="20.149999999999999" customHeight="1" x14ac:dyDescent="0.35">
      <c r="A73" s="177"/>
      <c r="B73" s="2"/>
      <c r="C73" s="2"/>
      <c r="D73" s="2"/>
      <c r="E73" s="2"/>
      <c r="F73" s="2"/>
      <c r="G73" s="3"/>
      <c r="H73" s="3"/>
      <c r="I73" s="3"/>
      <c r="J73" s="77">
        <f>M73+N73</f>
        <v>0</v>
      </c>
      <c r="K73" s="4">
        <v>6.39</v>
      </c>
      <c r="L73" s="4">
        <v>2.41</v>
      </c>
      <c r="M73" s="67">
        <f>F72*M72*K73</f>
        <v>0</v>
      </c>
      <c r="N73" s="68">
        <f>G72*N72*L73</f>
        <v>0</v>
      </c>
      <c r="O73" s="54"/>
    </row>
    <row r="74" spans="1:15" ht="20.149999999999999" customHeight="1" x14ac:dyDescent="0.35">
      <c r="A74" s="175">
        <v>36</v>
      </c>
      <c r="B74" s="2">
        <v>388</v>
      </c>
      <c r="C74" s="2">
        <v>388</v>
      </c>
      <c r="D74" s="2">
        <v>71</v>
      </c>
      <c r="E74" s="2">
        <v>71</v>
      </c>
      <c r="F74" s="2">
        <f>C74-B74</f>
        <v>0</v>
      </c>
      <c r="G74" s="3">
        <f>E74-D74</f>
        <v>0</v>
      </c>
      <c r="H74" s="3">
        <f>F74*K74</f>
        <v>0</v>
      </c>
      <c r="I74" s="3">
        <f>G74*L74</f>
        <v>0</v>
      </c>
      <c r="J74" s="77">
        <f>H74+I74</f>
        <v>0</v>
      </c>
      <c r="K74" s="4">
        <v>6.39</v>
      </c>
      <c r="L74" s="4">
        <v>2.41</v>
      </c>
      <c r="M74" s="28">
        <f>$C$813</f>
        <v>2.1237313755127253E-2</v>
      </c>
      <c r="N74" s="3">
        <f>$E$813</f>
        <v>8.3709568733153633E-2</v>
      </c>
      <c r="O74" s="54"/>
    </row>
    <row r="75" spans="1:15" ht="20.149999999999999" customHeight="1" x14ac:dyDescent="0.35">
      <c r="A75" s="175"/>
      <c r="B75" s="2"/>
      <c r="C75" s="2"/>
      <c r="D75" s="2"/>
      <c r="E75" s="2"/>
      <c r="F75" s="2"/>
      <c r="G75" s="3"/>
      <c r="H75" s="3"/>
      <c r="I75" s="3"/>
      <c r="J75" s="77">
        <f>M75+N75</f>
        <v>0</v>
      </c>
      <c r="K75" s="4">
        <v>6.39</v>
      </c>
      <c r="L75" s="4">
        <v>2.41</v>
      </c>
      <c r="M75" s="67">
        <f>F74*M74*K75</f>
        <v>0</v>
      </c>
      <c r="N75" s="68">
        <f>G74*N74*L75</f>
        <v>0</v>
      </c>
      <c r="O75" s="54"/>
    </row>
    <row r="76" spans="1:15" ht="20.149999999999999" customHeight="1" x14ac:dyDescent="0.35">
      <c r="A76" s="175">
        <v>37.380000000000003</v>
      </c>
      <c r="B76" s="2">
        <v>49.42</v>
      </c>
      <c r="C76" s="2">
        <v>49.42</v>
      </c>
      <c r="D76" s="2">
        <v>11.66</v>
      </c>
      <c r="E76" s="2">
        <v>11.66</v>
      </c>
      <c r="F76" s="2">
        <f>C76-B76</f>
        <v>0</v>
      </c>
      <c r="G76" s="3">
        <f>E76-D76</f>
        <v>0</v>
      </c>
      <c r="H76" s="3">
        <f>F76*K76</f>
        <v>0</v>
      </c>
      <c r="I76" s="3">
        <f>G76*L76</f>
        <v>0</v>
      </c>
      <c r="J76" s="77">
        <f>H76+I76</f>
        <v>0</v>
      </c>
      <c r="K76" s="4">
        <v>6.39</v>
      </c>
      <c r="L76" s="4">
        <v>2.41</v>
      </c>
      <c r="M76" s="28">
        <f>$C$813</f>
        <v>2.1237313755127253E-2</v>
      </c>
      <c r="N76" s="3">
        <f>$E$813</f>
        <v>8.3709568733153633E-2</v>
      </c>
      <c r="O76" s="54"/>
    </row>
    <row r="77" spans="1:15" ht="20.149999999999999" customHeight="1" x14ac:dyDescent="0.35">
      <c r="A77" s="175"/>
      <c r="B77" s="2"/>
      <c r="C77" s="2"/>
      <c r="D77" s="2"/>
      <c r="E77" s="2"/>
      <c r="F77" s="2"/>
      <c r="G77" s="3"/>
      <c r="H77" s="3"/>
      <c r="I77" s="3"/>
      <c r="J77" s="77">
        <f>M77+N77</f>
        <v>0</v>
      </c>
      <c r="K77" s="4">
        <v>6.39</v>
      </c>
      <c r="L77" s="4">
        <v>2.41</v>
      </c>
      <c r="M77" s="67">
        <f>F76*M76*K77</f>
        <v>0</v>
      </c>
      <c r="N77" s="68">
        <f>G76*N76*L77</f>
        <v>0</v>
      </c>
      <c r="O77" s="54"/>
    </row>
    <row r="78" spans="1:15" ht="20.149999999999999" customHeight="1" x14ac:dyDescent="0.35">
      <c r="A78" s="175">
        <v>39</v>
      </c>
      <c r="B78" s="2">
        <v>13997</v>
      </c>
      <c r="C78" s="2">
        <v>14134</v>
      </c>
      <c r="D78" s="2">
        <v>7637</v>
      </c>
      <c r="E78" s="2">
        <v>7717</v>
      </c>
      <c r="F78" s="2">
        <f>C78-B78</f>
        <v>137</v>
      </c>
      <c r="G78" s="3">
        <f>E78-D78</f>
        <v>80</v>
      </c>
      <c r="H78" s="3">
        <f>F78*K78</f>
        <v>875.43</v>
      </c>
      <c r="I78" s="3">
        <f>G78*L78</f>
        <v>192.8</v>
      </c>
      <c r="J78" s="77">
        <f>H78+I78</f>
        <v>1068.23</v>
      </c>
      <c r="K78" s="4">
        <v>6.39</v>
      </c>
      <c r="L78" s="4">
        <v>2.41</v>
      </c>
      <c r="M78" s="28">
        <f>$C$813</f>
        <v>2.1237313755127253E-2</v>
      </c>
      <c r="N78" s="3">
        <f>$E$813</f>
        <v>8.3709568733153633E-2</v>
      </c>
      <c r="O78" s="54"/>
    </row>
    <row r="79" spans="1:15" ht="20.149999999999999" customHeight="1" x14ac:dyDescent="0.35">
      <c r="A79" s="175"/>
      <c r="B79" s="2"/>
      <c r="C79" s="2"/>
      <c r="D79" s="2"/>
      <c r="E79" s="2"/>
      <c r="F79" s="2"/>
      <c r="G79" s="3"/>
      <c r="H79" s="3"/>
      <c r="I79" s="3"/>
      <c r="J79" s="77">
        <f>M79+N79</f>
        <v>34.730986432403071</v>
      </c>
      <c r="K79" s="4">
        <v>6.39</v>
      </c>
      <c r="L79" s="4">
        <v>2.41</v>
      </c>
      <c r="M79" s="67">
        <f>F78*M78*K79</f>
        <v>18.591781580651048</v>
      </c>
      <c r="N79" s="68">
        <f>G78*N78*L79</f>
        <v>16.139204851752019</v>
      </c>
      <c r="O79" s="54"/>
    </row>
    <row r="80" spans="1:15" ht="20.149999999999999" customHeight="1" x14ac:dyDescent="0.35">
      <c r="A80" s="178">
        <v>40</v>
      </c>
      <c r="B80" s="3">
        <v>9164</v>
      </c>
      <c r="C80" s="3">
        <v>9171</v>
      </c>
      <c r="D80" s="3">
        <v>5215</v>
      </c>
      <c r="E80" s="3">
        <v>5216</v>
      </c>
      <c r="F80" s="3">
        <f>C80-B80</f>
        <v>7</v>
      </c>
      <c r="G80" s="3">
        <f>E80-D80</f>
        <v>1</v>
      </c>
      <c r="H80" s="3">
        <f>F80*K80</f>
        <v>44.73</v>
      </c>
      <c r="I80" s="3">
        <f>G80*L80</f>
        <v>2.41</v>
      </c>
      <c r="J80" s="77">
        <f>H80+I80</f>
        <v>47.14</v>
      </c>
      <c r="K80" s="4">
        <v>6.39</v>
      </c>
      <c r="L80" s="4">
        <v>2.41</v>
      </c>
      <c r="M80" s="28">
        <f>$C$813</f>
        <v>2.1237313755127253E-2</v>
      </c>
      <c r="N80" s="3">
        <f>$E$813</f>
        <v>8.3709568733153633E-2</v>
      </c>
      <c r="O80" s="57"/>
    </row>
    <row r="81" spans="1:16" ht="20.149999999999999" customHeight="1" x14ac:dyDescent="0.35">
      <c r="A81" s="178"/>
      <c r="B81" s="3"/>
      <c r="C81" s="3"/>
      <c r="D81" s="3"/>
      <c r="E81" s="3"/>
      <c r="F81" s="3"/>
      <c r="G81" s="3"/>
      <c r="H81" s="3"/>
      <c r="I81" s="3"/>
      <c r="J81" s="77">
        <f>M81+N81</f>
        <v>1.1516851049137422</v>
      </c>
      <c r="K81" s="4">
        <v>6.39</v>
      </c>
      <c r="L81" s="4">
        <v>2.41</v>
      </c>
      <c r="M81" s="67">
        <f>F80*M80*K81</f>
        <v>0.94994504426684201</v>
      </c>
      <c r="N81" s="68">
        <f>G80*N80*L81</f>
        <v>0.20174006064690025</v>
      </c>
      <c r="O81" s="57"/>
    </row>
    <row r="82" spans="1:16" ht="20.149999999999999" customHeight="1" x14ac:dyDescent="0.35">
      <c r="A82" s="178"/>
      <c r="B82" s="3">
        <v>16842</v>
      </c>
      <c r="C82" s="3">
        <v>18041</v>
      </c>
      <c r="D82" s="3">
        <v>9754</v>
      </c>
      <c r="E82" s="3">
        <v>10461</v>
      </c>
      <c r="F82" s="3">
        <f>C82-B82</f>
        <v>1199</v>
      </c>
      <c r="G82" s="3">
        <f>E82-D82</f>
        <v>707</v>
      </c>
      <c r="H82" s="3">
        <f>F82*K82</f>
        <v>7661.61</v>
      </c>
      <c r="I82" s="3">
        <f>G82*L82</f>
        <v>1703.8700000000001</v>
      </c>
      <c r="J82" s="77">
        <f>H82+I82</f>
        <v>9365.48</v>
      </c>
      <c r="K82" s="4">
        <v>6.39</v>
      </c>
      <c r="L82" s="4">
        <v>2.41</v>
      </c>
      <c r="M82" s="67">
        <f>$C$813</f>
        <v>2.1237313755127253E-2</v>
      </c>
      <c r="N82" s="68">
        <f>$E$813</f>
        <v>8.3709568733153633E-2</v>
      </c>
      <c r="O82" s="57"/>
    </row>
    <row r="83" spans="1:16" ht="20.149999999999999" customHeight="1" x14ac:dyDescent="0.35">
      <c r="A83" s="178"/>
      <c r="B83" s="3"/>
      <c r="C83" s="3"/>
      <c r="D83" s="3"/>
      <c r="E83" s="3"/>
      <c r="F83" s="3"/>
      <c r="G83" s="3"/>
      <c r="H83" s="3"/>
      <c r="I83" s="3"/>
      <c r="J83" s="77">
        <f>M83+N83</f>
        <v>305.342238316779</v>
      </c>
      <c r="K83" s="4">
        <v>6.39</v>
      </c>
      <c r="L83" s="4">
        <v>2.41</v>
      </c>
      <c r="M83" s="67">
        <f>F82*M82*K83</f>
        <v>162.7120154394205</v>
      </c>
      <c r="N83" s="68">
        <f>G82*N82*L83</f>
        <v>142.63022287735848</v>
      </c>
      <c r="O83" s="57"/>
    </row>
    <row r="84" spans="1:16" ht="20.149999999999999" customHeight="1" x14ac:dyDescent="0.35">
      <c r="A84" s="175">
        <v>41</v>
      </c>
      <c r="B84" s="2">
        <v>5373</v>
      </c>
      <c r="C84" s="2">
        <v>5396</v>
      </c>
      <c r="D84" s="2">
        <v>2703</v>
      </c>
      <c r="E84" s="2">
        <v>2712</v>
      </c>
      <c r="F84" s="2">
        <f>C84-B84</f>
        <v>23</v>
      </c>
      <c r="G84" s="2">
        <f>E84-D84</f>
        <v>9</v>
      </c>
      <c r="H84" s="3">
        <f>F84*K84</f>
        <v>146.97</v>
      </c>
      <c r="I84" s="3">
        <f>G84*L84</f>
        <v>21.69</v>
      </c>
      <c r="J84" s="77">
        <f>H84+I84</f>
        <v>168.66</v>
      </c>
      <c r="K84" s="4">
        <v>6.39</v>
      </c>
      <c r="L84" s="4">
        <v>2.41</v>
      </c>
      <c r="M84" s="28">
        <f>$C$813</f>
        <v>2.1237313755127253E-2</v>
      </c>
      <c r="N84" s="3">
        <f>$E$813</f>
        <v>8.3709568733153633E-2</v>
      </c>
      <c r="O84" s="54"/>
    </row>
    <row r="85" spans="1:16" ht="20.149999999999999" customHeight="1" x14ac:dyDescent="0.35">
      <c r="A85" s="175"/>
      <c r="B85" s="2"/>
      <c r="C85" s="2"/>
      <c r="D85" s="2"/>
      <c r="E85" s="2"/>
      <c r="F85" s="2"/>
      <c r="G85" s="2"/>
      <c r="H85" s="3"/>
      <c r="I85" s="3"/>
      <c r="J85" s="77">
        <f>M85+N85</f>
        <v>4.9369085484131547</v>
      </c>
      <c r="K85" s="4">
        <v>6.39</v>
      </c>
      <c r="L85" s="4">
        <v>2.41</v>
      </c>
      <c r="M85" s="67">
        <f>F84*M84*K85</f>
        <v>3.1212480025910523</v>
      </c>
      <c r="N85" s="68">
        <f>G84*N84*L85</f>
        <v>1.8156605458221022</v>
      </c>
      <c r="O85" s="54"/>
    </row>
    <row r="86" spans="1:16" ht="20.149999999999999" customHeight="1" x14ac:dyDescent="0.35">
      <c r="A86" s="175">
        <v>42</v>
      </c>
      <c r="B86" s="2">
        <v>3146</v>
      </c>
      <c r="C86" s="2">
        <v>3148</v>
      </c>
      <c r="D86" s="2">
        <v>3438</v>
      </c>
      <c r="E86" s="2">
        <v>3438</v>
      </c>
      <c r="F86" s="2">
        <f>C86-B86</f>
        <v>2</v>
      </c>
      <c r="G86" s="2">
        <f>E86-D86</f>
        <v>0</v>
      </c>
      <c r="H86" s="3">
        <f>F86*K86</f>
        <v>12.78</v>
      </c>
      <c r="I86" s="3">
        <f>G86*L86</f>
        <v>0</v>
      </c>
      <c r="J86" s="77">
        <f>H86+I86</f>
        <v>12.78</v>
      </c>
      <c r="K86" s="4">
        <v>6.39</v>
      </c>
      <c r="L86" s="4">
        <v>2.41</v>
      </c>
      <c r="M86" s="28">
        <f>$C$813</f>
        <v>2.1237313755127253E-2</v>
      </c>
      <c r="N86" s="3">
        <f>$E$813</f>
        <v>8.3709568733153633E-2</v>
      </c>
      <c r="O86" s="54"/>
    </row>
    <row r="87" spans="1:16" ht="20.149999999999999" customHeight="1" x14ac:dyDescent="0.35">
      <c r="A87" s="175"/>
      <c r="B87" s="2"/>
      <c r="C87" s="2"/>
      <c r="D87" s="2"/>
      <c r="E87" s="2"/>
      <c r="F87" s="2"/>
      <c r="G87" s="2"/>
      <c r="H87" s="3"/>
      <c r="I87" s="3"/>
      <c r="J87" s="77">
        <f>M87+N87</f>
        <v>0.27141286979052626</v>
      </c>
      <c r="K87" s="4">
        <v>6.39</v>
      </c>
      <c r="L87" s="4">
        <v>2.41</v>
      </c>
      <c r="M87" s="67">
        <f>F86*M86*K87</f>
        <v>0.27141286979052626</v>
      </c>
      <c r="N87" s="68">
        <f>G86*N86*L87</f>
        <v>0</v>
      </c>
      <c r="O87" s="54"/>
    </row>
    <row r="88" spans="1:16" ht="20.149999999999999" customHeight="1" x14ac:dyDescent="0.35">
      <c r="A88" s="175">
        <v>43</v>
      </c>
      <c r="B88" s="2">
        <v>3346</v>
      </c>
      <c r="C88" s="2">
        <v>3346</v>
      </c>
      <c r="D88" s="2">
        <v>1876</v>
      </c>
      <c r="E88" s="2">
        <v>1876</v>
      </c>
      <c r="F88" s="2">
        <f>C88-B88</f>
        <v>0</v>
      </c>
      <c r="G88" s="2">
        <f>E88-D88</f>
        <v>0</v>
      </c>
      <c r="H88" s="3">
        <f>F88*K88</f>
        <v>0</v>
      </c>
      <c r="I88" s="3">
        <f>G88*L88</f>
        <v>0</v>
      </c>
      <c r="J88" s="77">
        <f>H88+I88</f>
        <v>0</v>
      </c>
      <c r="K88" s="4">
        <v>6.39</v>
      </c>
      <c r="L88" s="4">
        <v>2.41</v>
      </c>
      <c r="M88" s="28">
        <f>$C$813</f>
        <v>2.1237313755127253E-2</v>
      </c>
      <c r="N88" s="3">
        <f>$E$813</f>
        <v>8.3709568733153633E-2</v>
      </c>
      <c r="O88" s="54"/>
    </row>
    <row r="89" spans="1:16" ht="20.149999999999999" customHeight="1" x14ac:dyDescent="0.35">
      <c r="A89" s="175"/>
      <c r="B89" s="2"/>
      <c r="C89" s="2"/>
      <c r="D89" s="2"/>
      <c r="E89" s="2"/>
      <c r="F89" s="2"/>
      <c r="G89" s="2"/>
      <c r="H89" s="3"/>
      <c r="I89" s="3"/>
      <c r="J89" s="77">
        <f>M89+N89</f>
        <v>0</v>
      </c>
      <c r="K89" s="4">
        <v>6.39</v>
      </c>
      <c r="L89" s="4">
        <v>2.41</v>
      </c>
      <c r="M89" s="67">
        <f>F88*M88*K89</f>
        <v>0</v>
      </c>
      <c r="N89" s="68">
        <f>G88*N88*L89</f>
        <v>0</v>
      </c>
      <c r="O89" s="54"/>
    </row>
    <row r="90" spans="1:16" s="98" customFormat="1" ht="20.149999999999999" customHeight="1" x14ac:dyDescent="0.35">
      <c r="A90" s="174">
        <v>44</v>
      </c>
      <c r="B90" s="34">
        <v>1042</v>
      </c>
      <c r="C90" s="34">
        <v>1066</v>
      </c>
      <c r="D90" s="34">
        <v>581</v>
      </c>
      <c r="E90" s="34">
        <v>593</v>
      </c>
      <c r="F90" s="34">
        <f>C90-B90</f>
        <v>24</v>
      </c>
      <c r="G90" s="34">
        <f>E90-D90</f>
        <v>12</v>
      </c>
      <c r="H90" s="34">
        <f>F90*K90</f>
        <v>107.28</v>
      </c>
      <c r="I90" s="34">
        <f>G90*L90</f>
        <v>20.16</v>
      </c>
      <c r="J90" s="78">
        <f>H90+I90</f>
        <v>127.44</v>
      </c>
      <c r="K90" s="25">
        <v>4.47</v>
      </c>
      <c r="L90" s="126">
        <v>1.68</v>
      </c>
      <c r="M90" s="36">
        <f>$C$813</f>
        <v>2.1237313755127253E-2</v>
      </c>
      <c r="N90" s="34">
        <f>$E$813</f>
        <v>8.3709568733153633E-2</v>
      </c>
      <c r="O90" s="53" t="s">
        <v>6</v>
      </c>
      <c r="P90" s="98">
        <v>3</v>
      </c>
    </row>
    <row r="91" spans="1:16" s="98" customFormat="1" ht="20.149999999999999" customHeight="1" x14ac:dyDescent="0.35">
      <c r="A91" s="174"/>
      <c r="B91" s="34"/>
      <c r="C91" s="34"/>
      <c r="D91" s="34"/>
      <c r="E91" s="34"/>
      <c r="F91" s="34"/>
      <c r="G91" s="34"/>
      <c r="H91" s="34"/>
      <c r="I91" s="34"/>
      <c r="J91" s="78">
        <f>M91+N91</f>
        <v>5.6778351652491192</v>
      </c>
      <c r="K91" s="25">
        <v>6.39</v>
      </c>
      <c r="L91" s="34">
        <v>2.41</v>
      </c>
      <c r="M91" s="65">
        <f>F90*M90*K91</f>
        <v>3.2569544374863155</v>
      </c>
      <c r="N91" s="66">
        <f>G90*N90*L91</f>
        <v>2.4208807277628033</v>
      </c>
      <c r="O91" s="53"/>
    </row>
    <row r="92" spans="1:16" ht="20.149999999999999" customHeight="1" x14ac:dyDescent="0.35">
      <c r="A92" s="175">
        <v>45</v>
      </c>
      <c r="B92" s="2">
        <v>5248</v>
      </c>
      <c r="C92" s="2">
        <v>5248</v>
      </c>
      <c r="D92" s="2">
        <v>3475</v>
      </c>
      <c r="E92" s="2">
        <v>3475</v>
      </c>
      <c r="F92" s="2">
        <f>C92-B92</f>
        <v>0</v>
      </c>
      <c r="G92" s="2">
        <f>E92-D92</f>
        <v>0</v>
      </c>
      <c r="H92" s="3">
        <f>F92*K92</f>
        <v>0</v>
      </c>
      <c r="I92" s="3">
        <f>G92*L92</f>
        <v>0</v>
      </c>
      <c r="J92" s="77">
        <f>H92+I92</f>
        <v>0</v>
      </c>
      <c r="K92" s="4">
        <v>6.39</v>
      </c>
      <c r="L92" s="4">
        <v>2.41</v>
      </c>
      <c r="M92" s="28">
        <f>$C$813</f>
        <v>2.1237313755127253E-2</v>
      </c>
      <c r="N92" s="3">
        <f>$E$813</f>
        <v>8.3709568733153633E-2</v>
      </c>
      <c r="O92" s="54"/>
    </row>
    <row r="93" spans="1:16" ht="20.149999999999999" customHeight="1" x14ac:dyDescent="0.35">
      <c r="A93" s="175"/>
      <c r="B93" s="2"/>
      <c r="C93" s="2"/>
      <c r="D93" s="2"/>
      <c r="E93" s="2"/>
      <c r="F93" s="2"/>
      <c r="G93" s="2"/>
      <c r="H93" s="3"/>
      <c r="I93" s="3"/>
      <c r="J93" s="77">
        <f>M93+N93</f>
        <v>0</v>
      </c>
      <c r="K93" s="4">
        <v>6.39</v>
      </c>
      <c r="L93" s="4">
        <v>2.41</v>
      </c>
      <c r="M93" s="67">
        <f>F92*M92*K93</f>
        <v>0</v>
      </c>
      <c r="N93" s="68">
        <f>G92*N92*L93</f>
        <v>0</v>
      </c>
      <c r="O93" s="54"/>
    </row>
    <row r="94" spans="1:16" ht="20.149999999999999" customHeight="1" x14ac:dyDescent="0.35">
      <c r="A94" s="175">
        <v>46</v>
      </c>
      <c r="B94" s="2">
        <v>698</v>
      </c>
      <c r="C94" s="2">
        <v>698</v>
      </c>
      <c r="D94" s="2">
        <v>522</v>
      </c>
      <c r="E94" s="2">
        <v>522</v>
      </c>
      <c r="F94" s="2">
        <f>C94-B94</f>
        <v>0</v>
      </c>
      <c r="G94" s="2">
        <f>E94-D94</f>
        <v>0</v>
      </c>
      <c r="H94" s="3">
        <f>F94*K94</f>
        <v>0</v>
      </c>
      <c r="I94" s="3">
        <f>G94*L94</f>
        <v>0</v>
      </c>
      <c r="J94" s="77">
        <f>H94+I94</f>
        <v>0</v>
      </c>
      <c r="K94" s="4">
        <v>6.39</v>
      </c>
      <c r="L94" s="4">
        <v>2.41</v>
      </c>
      <c r="M94" s="28">
        <f>$C$813</f>
        <v>2.1237313755127253E-2</v>
      </c>
      <c r="N94" s="3">
        <f>$E$813</f>
        <v>8.3709568733153633E-2</v>
      </c>
      <c r="O94" s="54"/>
    </row>
    <row r="95" spans="1:16" ht="20.149999999999999" customHeight="1" x14ac:dyDescent="0.35">
      <c r="A95" s="175"/>
      <c r="B95" s="2"/>
      <c r="C95" s="2"/>
      <c r="D95" s="2"/>
      <c r="E95" s="2"/>
      <c r="F95" s="2"/>
      <c r="G95" s="2"/>
      <c r="H95" s="3"/>
      <c r="I95" s="3"/>
      <c r="J95" s="77">
        <f>M95+N95</f>
        <v>0</v>
      </c>
      <c r="K95" s="4">
        <v>6.39</v>
      </c>
      <c r="L95" s="4">
        <v>2.41</v>
      </c>
      <c r="M95" s="67">
        <f>F94*M94*K95</f>
        <v>0</v>
      </c>
      <c r="N95" s="68">
        <f>G94*N94*L95</f>
        <v>0</v>
      </c>
      <c r="O95" s="54"/>
    </row>
    <row r="96" spans="1:16" ht="20.149999999999999" customHeight="1" x14ac:dyDescent="0.35">
      <c r="A96" s="175">
        <v>47</v>
      </c>
      <c r="B96" s="2">
        <v>14546</v>
      </c>
      <c r="C96" s="2">
        <v>14682</v>
      </c>
      <c r="D96" s="2">
        <v>12054</v>
      </c>
      <c r="E96" s="2">
        <v>12196</v>
      </c>
      <c r="F96" s="2">
        <f>C96-B96</f>
        <v>136</v>
      </c>
      <c r="G96" s="2">
        <f>E96-D96</f>
        <v>142</v>
      </c>
      <c r="H96" s="3">
        <f>F96*K96</f>
        <v>869.04</v>
      </c>
      <c r="I96" s="3">
        <f>G96*L96</f>
        <v>342.22</v>
      </c>
      <c r="J96" s="77">
        <f>H96+I96</f>
        <v>1211.26</v>
      </c>
      <c r="K96" s="4">
        <v>6.39</v>
      </c>
      <c r="L96" s="4">
        <v>2.41</v>
      </c>
      <c r="M96" s="28">
        <f>$C$813</f>
        <v>2.1237313755127253E-2</v>
      </c>
      <c r="N96" s="3">
        <f>$E$813</f>
        <v>8.3709568733153633E-2</v>
      </c>
      <c r="O96" s="54"/>
    </row>
    <row r="97" spans="1:16" ht="20.149999999999999" customHeight="1" x14ac:dyDescent="0.35">
      <c r="A97" s="175"/>
      <c r="B97" s="2"/>
      <c r="C97" s="2"/>
      <c r="D97" s="2"/>
      <c r="E97" s="2"/>
      <c r="F97" s="2"/>
      <c r="G97" s="2"/>
      <c r="H97" s="3"/>
      <c r="I97" s="3"/>
      <c r="J97" s="77">
        <f>M97+N97</f>
        <v>47.103163757615626</v>
      </c>
      <c r="K97" s="4">
        <v>6.39</v>
      </c>
      <c r="L97" s="4">
        <v>2.41</v>
      </c>
      <c r="M97" s="67">
        <f>F96*M96*K97</f>
        <v>18.45607514575579</v>
      </c>
      <c r="N97" s="68">
        <f>G96*N96*L97</f>
        <v>28.647088611859836</v>
      </c>
      <c r="O97" s="54"/>
    </row>
    <row r="98" spans="1:16" ht="20.149999999999999" customHeight="1" x14ac:dyDescent="0.35">
      <c r="A98" s="175">
        <v>48</v>
      </c>
      <c r="B98" s="2">
        <v>522</v>
      </c>
      <c r="C98" s="2">
        <v>734</v>
      </c>
      <c r="D98" s="2">
        <v>260</v>
      </c>
      <c r="E98" s="2">
        <v>379</v>
      </c>
      <c r="F98" s="2">
        <f>C98-B98</f>
        <v>212</v>
      </c>
      <c r="G98" s="2">
        <f>E98-D98</f>
        <v>119</v>
      </c>
      <c r="H98" s="3">
        <f>F98*K98</f>
        <v>1354.6799999999998</v>
      </c>
      <c r="I98" s="3">
        <f>G98*L98</f>
        <v>286.79000000000002</v>
      </c>
      <c r="J98" s="77">
        <f>H98+I98</f>
        <v>1641.4699999999998</v>
      </c>
      <c r="K98" s="4">
        <v>6.39</v>
      </c>
      <c r="L98" s="4">
        <v>2.41</v>
      </c>
      <c r="M98" s="28">
        <f>$C$813</f>
        <v>2.1237313755127253E-2</v>
      </c>
      <c r="N98" s="3">
        <f>$E$813</f>
        <v>8.3709568733153633E-2</v>
      </c>
      <c r="O98" s="54"/>
    </row>
    <row r="99" spans="1:16" ht="20.149999999999999" customHeight="1" x14ac:dyDescent="0.35">
      <c r="A99" s="175"/>
      <c r="B99" s="2"/>
      <c r="C99" s="2"/>
      <c r="D99" s="2"/>
      <c r="E99" s="2"/>
      <c r="F99" s="2"/>
      <c r="G99" s="2"/>
      <c r="H99" s="3"/>
      <c r="I99" s="3"/>
      <c r="J99" s="77">
        <f>M99+N99</f>
        <v>52.776831414776922</v>
      </c>
      <c r="K99" s="4">
        <v>6.39</v>
      </c>
      <c r="L99" s="4">
        <v>2.41</v>
      </c>
      <c r="M99" s="67">
        <f>F98*M98*K99</f>
        <v>28.769764197795787</v>
      </c>
      <c r="N99" s="68">
        <f>G98*N98*L99</f>
        <v>24.007067216981131</v>
      </c>
      <c r="O99" s="54"/>
    </row>
    <row r="100" spans="1:16" ht="20.149999999999999" customHeight="1" x14ac:dyDescent="0.35">
      <c r="A100" s="175">
        <v>49</v>
      </c>
      <c r="B100" s="2">
        <v>1531</v>
      </c>
      <c r="C100" s="2">
        <v>2081</v>
      </c>
      <c r="D100" s="2">
        <v>1104</v>
      </c>
      <c r="E100" s="2">
        <v>1298</v>
      </c>
      <c r="F100" s="2">
        <f>C100-B100</f>
        <v>550</v>
      </c>
      <c r="G100" s="2">
        <f>E100-D100</f>
        <v>194</v>
      </c>
      <c r="H100" s="3">
        <f>F100*K100</f>
        <v>3514.5</v>
      </c>
      <c r="I100" s="3">
        <f>G100*L100</f>
        <v>467.54</v>
      </c>
      <c r="J100" s="77">
        <f>H100+I100</f>
        <v>3982.04</v>
      </c>
      <c r="K100" s="4">
        <v>6.39</v>
      </c>
      <c r="L100" s="4">
        <v>2.41</v>
      </c>
      <c r="M100" s="28">
        <f>$C$813</f>
        <v>2.1237313755127253E-2</v>
      </c>
      <c r="N100" s="3">
        <f>$E$813</f>
        <v>8.3709568733153633E-2</v>
      </c>
      <c r="O100" s="54"/>
    </row>
    <row r="101" spans="1:16" ht="20.149999999999999" customHeight="1" x14ac:dyDescent="0.35">
      <c r="A101" s="175"/>
      <c r="B101" s="2"/>
      <c r="C101" s="2"/>
      <c r="D101" s="2"/>
      <c r="E101" s="2"/>
      <c r="F101" s="2"/>
      <c r="G101" s="2"/>
      <c r="H101" s="3"/>
      <c r="I101" s="3"/>
      <c r="J101" s="77">
        <f>M101+N101</f>
        <v>113.77611095789338</v>
      </c>
      <c r="K101" s="4">
        <v>6.39</v>
      </c>
      <c r="L101" s="4">
        <v>2.41</v>
      </c>
      <c r="M101" s="67">
        <f>F100*M100*K101</f>
        <v>74.638539192394731</v>
      </c>
      <c r="N101" s="68">
        <f>G100*N100*L101</f>
        <v>39.137571765498649</v>
      </c>
      <c r="O101" s="54"/>
    </row>
    <row r="102" spans="1:16" ht="20.149999999999999" customHeight="1" x14ac:dyDescent="0.35">
      <c r="A102" s="174">
        <v>50</v>
      </c>
      <c r="B102" s="34">
        <v>1039</v>
      </c>
      <c r="C102" s="34">
        <v>1039</v>
      </c>
      <c r="D102" s="34">
        <v>658</v>
      </c>
      <c r="E102" s="34">
        <v>658</v>
      </c>
      <c r="F102" s="34">
        <f>C102-B102</f>
        <v>0</v>
      </c>
      <c r="G102" s="34">
        <f>E102-D102</f>
        <v>0</v>
      </c>
      <c r="H102" s="34">
        <f>F102*K102</f>
        <v>0</v>
      </c>
      <c r="I102" s="34">
        <f>G102*L102</f>
        <v>0</v>
      </c>
      <c r="J102" s="78">
        <f>H102+I102</f>
        <v>0</v>
      </c>
      <c r="K102" s="25">
        <v>4.47</v>
      </c>
      <c r="L102" s="126">
        <v>1.68</v>
      </c>
      <c r="M102" s="36">
        <f>$C$813</f>
        <v>2.1237313755127253E-2</v>
      </c>
      <c r="N102" s="34">
        <f>$E$813</f>
        <v>8.3709568733153633E-2</v>
      </c>
      <c r="O102" s="53" t="s">
        <v>6</v>
      </c>
      <c r="P102">
        <v>4</v>
      </c>
    </row>
    <row r="103" spans="1:16" ht="20.149999999999999" customHeight="1" x14ac:dyDescent="0.35">
      <c r="A103" s="174"/>
      <c r="B103" s="34"/>
      <c r="C103" s="34"/>
      <c r="D103" s="34"/>
      <c r="E103" s="34"/>
      <c r="F103" s="34"/>
      <c r="G103" s="34"/>
      <c r="H103" s="34"/>
      <c r="I103" s="34"/>
      <c r="J103" s="78">
        <f>M103+N103</f>
        <v>0</v>
      </c>
      <c r="K103" s="25">
        <v>6.39</v>
      </c>
      <c r="L103" s="34">
        <v>2.41</v>
      </c>
      <c r="M103" s="65">
        <f>F102*M102*K103</f>
        <v>0</v>
      </c>
      <c r="N103" s="66">
        <f>G102*N102*L103</f>
        <v>0</v>
      </c>
      <c r="O103" s="53"/>
    </row>
    <row r="104" spans="1:16" ht="25.5" customHeight="1" x14ac:dyDescent="0.35">
      <c r="A104" s="179">
        <v>51</v>
      </c>
      <c r="B104" s="151">
        <v>1073</v>
      </c>
      <c r="C104" s="151">
        <v>1155</v>
      </c>
      <c r="D104" s="151">
        <v>3840</v>
      </c>
      <c r="E104" s="151">
        <v>4287</v>
      </c>
      <c r="F104" s="151">
        <f>C104-B104</f>
        <v>82</v>
      </c>
      <c r="G104" s="151">
        <f>E104-D104</f>
        <v>447</v>
      </c>
      <c r="H104" s="151">
        <f>F104*K104</f>
        <v>366.53999999999996</v>
      </c>
      <c r="I104" s="151">
        <f>G104*L104</f>
        <v>750.95999999999992</v>
      </c>
      <c r="J104" s="154">
        <f>H104+I104</f>
        <v>1117.5</v>
      </c>
      <c r="K104" s="25">
        <v>4.47</v>
      </c>
      <c r="L104" s="126">
        <v>1.68</v>
      </c>
      <c r="M104" s="28">
        <f>$C$813</f>
        <v>2.1237313755127253E-2</v>
      </c>
      <c r="N104" s="3">
        <f>$E$813</f>
        <v>8.3709568733153633E-2</v>
      </c>
      <c r="O104" s="54"/>
    </row>
    <row r="105" spans="1:16" ht="20.149999999999999" customHeight="1" x14ac:dyDescent="0.35">
      <c r="A105" s="175"/>
      <c r="B105" s="2"/>
      <c r="C105" s="2"/>
      <c r="D105" s="2"/>
      <c r="E105" s="2"/>
      <c r="F105" s="2"/>
      <c r="G105" s="2"/>
      <c r="H105" s="3"/>
      <c r="I105" s="3"/>
      <c r="J105" s="77">
        <f>M105+N105</f>
        <v>101.305734770576</v>
      </c>
      <c r="K105" s="4">
        <v>6.39</v>
      </c>
      <c r="L105" s="4">
        <v>2.41</v>
      </c>
      <c r="M105" s="67">
        <f>F104*M104*K105</f>
        <v>11.127927661411578</v>
      </c>
      <c r="N105" s="68">
        <f>G104*N104*L105</f>
        <v>90.177807109164419</v>
      </c>
      <c r="O105" s="54"/>
    </row>
    <row r="106" spans="1:16" ht="20.149999999999999" customHeight="1" x14ac:dyDescent="0.35">
      <c r="A106" s="173">
        <v>52</v>
      </c>
      <c r="B106" s="1">
        <v>7046</v>
      </c>
      <c r="C106" s="1">
        <v>7608</v>
      </c>
      <c r="D106" s="1">
        <v>1968</v>
      </c>
      <c r="E106" s="1">
        <v>2530</v>
      </c>
      <c r="F106" s="1">
        <f>C106-B106</f>
        <v>562</v>
      </c>
      <c r="G106" s="1">
        <f>E106-D106</f>
        <v>562</v>
      </c>
      <c r="H106" s="1">
        <f>F106*K106</f>
        <v>0</v>
      </c>
      <c r="I106" s="1">
        <f>G106*L106</f>
        <v>0</v>
      </c>
      <c r="J106" s="76">
        <f>H106+I106</f>
        <v>0</v>
      </c>
      <c r="K106" s="6">
        <v>0</v>
      </c>
      <c r="L106" s="6">
        <v>0</v>
      </c>
      <c r="M106" s="27">
        <f>$C$813</f>
        <v>2.1237313755127253E-2</v>
      </c>
      <c r="N106" s="1">
        <f>$E$813</f>
        <v>8.3709568733153633E-2</v>
      </c>
      <c r="O106" s="52" t="s">
        <v>5</v>
      </c>
    </row>
    <row r="107" spans="1:16" ht="20.149999999999999" customHeight="1" x14ac:dyDescent="0.35">
      <c r="A107" s="173"/>
      <c r="B107" s="1"/>
      <c r="C107" s="1"/>
      <c r="D107" s="1"/>
      <c r="E107" s="1"/>
      <c r="F107" s="1"/>
      <c r="G107" s="1"/>
      <c r="H107" s="1"/>
      <c r="I107" s="1"/>
      <c r="J107" s="76">
        <f>M107+N107</f>
        <v>189.64493049469584</v>
      </c>
      <c r="K107" s="6">
        <v>6.39</v>
      </c>
      <c r="L107" s="148">
        <v>2.41</v>
      </c>
      <c r="M107" s="63">
        <f>F106*M106*K107</f>
        <v>76.267016411137888</v>
      </c>
      <c r="N107" s="64">
        <f>G106*N106*L107</f>
        <v>113.37791408355795</v>
      </c>
      <c r="O107" s="52"/>
    </row>
    <row r="108" spans="1:16" ht="20.149999999999999" customHeight="1" x14ac:dyDescent="0.35">
      <c r="A108" s="174">
        <v>53</v>
      </c>
      <c r="B108" s="34">
        <v>2361</v>
      </c>
      <c r="C108" s="34">
        <v>2442</v>
      </c>
      <c r="D108" s="34">
        <v>756</v>
      </c>
      <c r="E108" s="34">
        <v>771</v>
      </c>
      <c r="F108" s="34">
        <f>C108-B108</f>
        <v>81</v>
      </c>
      <c r="G108" s="34">
        <f>E108-D108</f>
        <v>15</v>
      </c>
      <c r="H108" s="34">
        <f>F108*K108</f>
        <v>362.07</v>
      </c>
      <c r="I108" s="34">
        <f>G108*L108</f>
        <v>25.2</v>
      </c>
      <c r="J108" s="78">
        <f>H108+I108</f>
        <v>387.27</v>
      </c>
      <c r="K108" s="25">
        <v>4.47</v>
      </c>
      <c r="L108" s="126">
        <v>1.68</v>
      </c>
      <c r="M108" s="36">
        <f>$C$813</f>
        <v>2.1237313755127253E-2</v>
      </c>
      <c r="N108" s="34">
        <f>$E$813</f>
        <v>8.3709568733153633E-2</v>
      </c>
      <c r="O108" s="53" t="s">
        <v>6</v>
      </c>
      <c r="P108">
        <v>5</v>
      </c>
    </row>
    <row r="109" spans="1:16" ht="20.149999999999999" customHeight="1" x14ac:dyDescent="0.35">
      <c r="A109" s="174"/>
      <c r="B109" s="34"/>
      <c r="C109" s="34"/>
      <c r="D109" s="34"/>
      <c r="E109" s="34"/>
      <c r="F109" s="34"/>
      <c r="G109" s="34"/>
      <c r="H109" s="34"/>
      <c r="I109" s="34"/>
      <c r="J109" s="78">
        <f>M109+N109</f>
        <v>14.018322136219817</v>
      </c>
      <c r="K109" s="25">
        <v>6.39</v>
      </c>
      <c r="L109" s="34">
        <v>2.41</v>
      </c>
      <c r="M109" s="65">
        <f>F108*M108*K109</f>
        <v>10.992221226516314</v>
      </c>
      <c r="N109" s="66">
        <f>G108*N108*L109</f>
        <v>3.0261009097035036</v>
      </c>
      <c r="O109" s="53"/>
    </row>
    <row r="110" spans="1:16" ht="20.149999999999999" customHeight="1" x14ac:dyDescent="0.35">
      <c r="A110" s="176">
        <v>54</v>
      </c>
      <c r="B110" s="47">
        <v>629</v>
      </c>
      <c r="C110" s="47">
        <v>629</v>
      </c>
      <c r="D110" s="47">
        <v>260</v>
      </c>
      <c r="E110" s="47">
        <v>260</v>
      </c>
      <c r="F110" s="47">
        <f>C110-B110</f>
        <v>0</v>
      </c>
      <c r="G110" s="47">
        <f>E110-D110</f>
        <v>0</v>
      </c>
      <c r="H110" s="47">
        <f>F110*K110</f>
        <v>0</v>
      </c>
      <c r="I110" s="47">
        <f>G110*L110</f>
        <v>0</v>
      </c>
      <c r="J110" s="145">
        <f>H110+I110</f>
        <v>0</v>
      </c>
      <c r="K110" s="4">
        <v>6.39</v>
      </c>
      <c r="L110" s="4">
        <v>2.41</v>
      </c>
      <c r="M110" s="30">
        <f>$C$813</f>
        <v>2.1237313755127253E-2</v>
      </c>
      <c r="N110" s="47">
        <f>$E$813</f>
        <v>8.3709568733153633E-2</v>
      </c>
      <c r="O110" s="59"/>
    </row>
    <row r="111" spans="1:16" ht="20.149999999999999" customHeight="1" x14ac:dyDescent="0.35">
      <c r="A111" s="176"/>
      <c r="B111" s="47"/>
      <c r="C111" s="47"/>
      <c r="D111" s="47"/>
      <c r="E111" s="47"/>
      <c r="F111" s="47"/>
      <c r="G111" s="47"/>
      <c r="H111" s="47"/>
      <c r="I111" s="47"/>
      <c r="J111" s="145">
        <f>M111+N111</f>
        <v>0</v>
      </c>
      <c r="K111" s="4">
        <v>6.39</v>
      </c>
      <c r="L111" s="4">
        <v>2.41</v>
      </c>
      <c r="M111" s="146">
        <f>F110*M110*K111</f>
        <v>0</v>
      </c>
      <c r="N111" s="147">
        <f>G110*N110*L111</f>
        <v>0</v>
      </c>
      <c r="O111" s="59"/>
    </row>
    <row r="112" spans="1:16" ht="20.149999999999999" customHeight="1" x14ac:dyDescent="0.35">
      <c r="A112" s="175">
        <v>55</v>
      </c>
      <c r="B112" s="2">
        <v>9925</v>
      </c>
      <c r="C112" s="2">
        <v>9980</v>
      </c>
      <c r="D112" s="2">
        <v>2824</v>
      </c>
      <c r="E112" s="2">
        <v>2844</v>
      </c>
      <c r="F112" s="2">
        <f>C112-B112</f>
        <v>55</v>
      </c>
      <c r="G112" s="3">
        <f>E112-D112</f>
        <v>20</v>
      </c>
      <c r="H112" s="3">
        <f>F112*K112</f>
        <v>351.45</v>
      </c>
      <c r="I112" s="3">
        <f>G112*L112</f>
        <v>48.2</v>
      </c>
      <c r="J112" s="77">
        <f>H112+I112</f>
        <v>399.65</v>
      </c>
      <c r="K112" s="4">
        <v>6.39</v>
      </c>
      <c r="L112" s="4">
        <v>2.41</v>
      </c>
      <c r="M112" s="28">
        <f>$C$813</f>
        <v>2.1237313755127253E-2</v>
      </c>
      <c r="N112" s="3">
        <f>$E$813</f>
        <v>8.3709568733153633E-2</v>
      </c>
      <c r="O112" s="54"/>
    </row>
    <row r="113" spans="1:15" ht="20.149999999999999" customHeight="1" x14ac:dyDescent="0.35">
      <c r="A113" s="175"/>
      <c r="B113" s="2"/>
      <c r="C113" s="2"/>
      <c r="D113" s="2"/>
      <c r="E113" s="2"/>
      <c r="F113" s="2"/>
      <c r="G113" s="3"/>
      <c r="H113" s="3"/>
      <c r="I113" s="3"/>
      <c r="J113" s="77">
        <f>M113+N113</f>
        <v>11.498655132177477</v>
      </c>
      <c r="K113" s="4">
        <v>6.39</v>
      </c>
      <c r="L113" s="4">
        <v>2.41</v>
      </c>
      <c r="M113" s="67">
        <f>F112*M112*K113</f>
        <v>7.4638539192394724</v>
      </c>
      <c r="N113" s="68">
        <f>G112*N112*L113</f>
        <v>4.0348012129380049</v>
      </c>
      <c r="O113" s="54"/>
    </row>
    <row r="114" spans="1:15" ht="20.149999999999999" customHeight="1" x14ac:dyDescent="0.35">
      <c r="A114" s="175">
        <v>56</v>
      </c>
      <c r="B114" s="2">
        <v>7157</v>
      </c>
      <c r="C114" s="2">
        <v>7272</v>
      </c>
      <c r="D114" s="2">
        <v>2632</v>
      </c>
      <c r="E114" s="2">
        <v>2664</v>
      </c>
      <c r="F114" s="2">
        <f>C114-B114</f>
        <v>115</v>
      </c>
      <c r="G114" s="3">
        <f>E114-D114</f>
        <v>32</v>
      </c>
      <c r="H114" s="3">
        <f>F114*K114</f>
        <v>734.84999999999991</v>
      </c>
      <c r="I114" s="3">
        <f>G114*L114</f>
        <v>77.12</v>
      </c>
      <c r="J114" s="77">
        <f>H114+I114</f>
        <v>811.96999999999991</v>
      </c>
      <c r="K114" s="4">
        <v>6.39</v>
      </c>
      <c r="L114" s="4">
        <v>2.41</v>
      </c>
      <c r="M114" s="28">
        <f>$C$813</f>
        <v>2.1237313755127253E-2</v>
      </c>
      <c r="N114" s="3">
        <f>$E$813</f>
        <v>8.3709568733153633E-2</v>
      </c>
      <c r="O114" s="54"/>
    </row>
    <row r="115" spans="1:15" ht="20.149999999999999" customHeight="1" x14ac:dyDescent="0.35">
      <c r="A115" s="177"/>
      <c r="B115" s="2"/>
      <c r="C115" s="2"/>
      <c r="D115" s="2"/>
      <c r="E115" s="2"/>
      <c r="F115" s="2"/>
      <c r="G115" s="3"/>
      <c r="H115" s="3"/>
      <c r="I115" s="3"/>
      <c r="J115" s="77">
        <f>M115+N115</f>
        <v>22.061921953656068</v>
      </c>
      <c r="K115" s="4">
        <v>6.39</v>
      </c>
      <c r="L115" s="4">
        <v>2.41</v>
      </c>
      <c r="M115" s="67">
        <f>F114*M114*K115</f>
        <v>15.606240012955261</v>
      </c>
      <c r="N115" s="68">
        <f>G114*N114*L115</f>
        <v>6.4556819407008081</v>
      </c>
      <c r="O115" s="54"/>
    </row>
    <row r="116" spans="1:15" ht="20.149999999999999" customHeight="1" x14ac:dyDescent="0.35">
      <c r="A116" s="177">
        <v>57</v>
      </c>
      <c r="B116" s="2">
        <v>86</v>
      </c>
      <c r="C116" s="2">
        <v>88</v>
      </c>
      <c r="D116" s="2">
        <v>0</v>
      </c>
      <c r="E116" s="2">
        <v>0</v>
      </c>
      <c r="F116" s="2">
        <f>C116-B116</f>
        <v>2</v>
      </c>
      <c r="G116" s="3">
        <f>E116-D116</f>
        <v>0</v>
      </c>
      <c r="H116" s="3">
        <f>F116*K116</f>
        <v>12.78</v>
      </c>
      <c r="I116" s="3">
        <f>G116*L116</f>
        <v>0</v>
      </c>
      <c r="J116" s="77">
        <f>H116+I116</f>
        <v>12.78</v>
      </c>
      <c r="K116" s="4">
        <v>6.39</v>
      </c>
      <c r="L116" s="4">
        <v>2.41</v>
      </c>
      <c r="M116" s="28">
        <f>$C$813</f>
        <v>2.1237313755127253E-2</v>
      </c>
      <c r="N116" s="3">
        <f>$E$813</f>
        <v>8.3709568733153633E-2</v>
      </c>
      <c r="O116" s="54"/>
    </row>
    <row r="117" spans="1:15" ht="20.149999999999999" customHeight="1" x14ac:dyDescent="0.35">
      <c r="A117" s="177"/>
      <c r="B117" s="2"/>
      <c r="C117" s="2"/>
      <c r="D117" s="2"/>
      <c r="E117" s="2"/>
      <c r="F117" s="2"/>
      <c r="G117" s="3"/>
      <c r="H117" s="3"/>
      <c r="I117" s="3"/>
      <c r="J117" s="77">
        <f>M117+N117</f>
        <v>0.27141286979052626</v>
      </c>
      <c r="K117" s="4">
        <v>6.39</v>
      </c>
      <c r="L117" s="4">
        <v>2.41</v>
      </c>
      <c r="M117" s="67">
        <f>F116*M116*K117</f>
        <v>0.27141286979052626</v>
      </c>
      <c r="N117" s="68">
        <f>G116*N116*L117</f>
        <v>0</v>
      </c>
      <c r="O117" s="54"/>
    </row>
    <row r="118" spans="1:15" ht="20.149999999999999" customHeight="1" x14ac:dyDescent="0.35">
      <c r="A118" s="175">
        <v>58</v>
      </c>
      <c r="B118" s="2">
        <v>3391</v>
      </c>
      <c r="C118" s="2">
        <v>3399</v>
      </c>
      <c r="D118" s="2">
        <v>1598</v>
      </c>
      <c r="E118" s="2">
        <v>1598</v>
      </c>
      <c r="F118" s="2">
        <f>C118-B118</f>
        <v>8</v>
      </c>
      <c r="G118" s="3">
        <f>E118-D118</f>
        <v>0</v>
      </c>
      <c r="H118" s="3">
        <f>F118*K118</f>
        <v>51.12</v>
      </c>
      <c r="I118" s="3">
        <f>G118*L118</f>
        <v>0</v>
      </c>
      <c r="J118" s="77">
        <f>H118+I118</f>
        <v>51.12</v>
      </c>
      <c r="K118" s="4">
        <v>6.39</v>
      </c>
      <c r="L118" s="4">
        <v>2.41</v>
      </c>
      <c r="M118" s="69">
        <f>$C$813</f>
        <v>2.1237313755127253E-2</v>
      </c>
      <c r="N118" s="70">
        <f>$E$813</f>
        <v>8.3709568733153633E-2</v>
      </c>
      <c r="O118" s="54"/>
    </row>
    <row r="119" spans="1:15" ht="20.149999999999999" customHeight="1" x14ac:dyDescent="0.35">
      <c r="A119" s="175"/>
      <c r="B119" s="2"/>
      <c r="C119" s="2"/>
      <c r="D119" s="2"/>
      <c r="E119" s="2"/>
      <c r="F119" s="2"/>
      <c r="G119" s="3"/>
      <c r="H119" s="3"/>
      <c r="I119" s="3"/>
      <c r="J119" s="77">
        <f>M119+N119</f>
        <v>1.085651479162105</v>
      </c>
      <c r="K119" s="4">
        <v>6.39</v>
      </c>
      <c r="L119" s="4">
        <v>2.41</v>
      </c>
      <c r="M119" s="67">
        <f>F118*M118*K119</f>
        <v>1.085651479162105</v>
      </c>
      <c r="N119" s="68">
        <f>G118*N118*L119</f>
        <v>0</v>
      </c>
      <c r="O119" s="54"/>
    </row>
    <row r="120" spans="1:15" ht="20.149999999999999" customHeight="1" x14ac:dyDescent="0.35">
      <c r="A120" s="175">
        <v>59</v>
      </c>
      <c r="B120" s="2">
        <v>5211</v>
      </c>
      <c r="C120" s="2">
        <v>5211</v>
      </c>
      <c r="D120" s="2">
        <v>2445</v>
      </c>
      <c r="E120" s="2">
        <v>2445</v>
      </c>
      <c r="F120" s="2">
        <f>C120-B120</f>
        <v>0</v>
      </c>
      <c r="G120" s="3">
        <f>E120-D120</f>
        <v>0</v>
      </c>
      <c r="H120" s="3">
        <f>F120*K120</f>
        <v>0</v>
      </c>
      <c r="I120" s="3">
        <f>G120*L120</f>
        <v>0</v>
      </c>
      <c r="J120" s="77">
        <f>H120+I120</f>
        <v>0</v>
      </c>
      <c r="K120" s="4">
        <v>6.39</v>
      </c>
      <c r="L120" s="4">
        <v>2.41</v>
      </c>
      <c r="M120" s="28">
        <f>$C$813</f>
        <v>2.1237313755127253E-2</v>
      </c>
      <c r="N120" s="3">
        <f>$E$813</f>
        <v>8.3709568733153633E-2</v>
      </c>
      <c r="O120" s="54"/>
    </row>
    <row r="121" spans="1:15" ht="20.149999999999999" customHeight="1" x14ac:dyDescent="0.35">
      <c r="A121" s="175"/>
      <c r="B121" s="2"/>
      <c r="C121" s="2"/>
      <c r="D121" s="2"/>
      <c r="E121" s="2"/>
      <c r="F121" s="2"/>
      <c r="G121" s="3"/>
      <c r="H121" s="3"/>
      <c r="I121" s="3"/>
      <c r="J121" s="77">
        <f>M121+N121</f>
        <v>0</v>
      </c>
      <c r="K121" s="4">
        <v>6.39</v>
      </c>
      <c r="L121" s="4">
        <v>2.41</v>
      </c>
      <c r="M121" s="67">
        <f>F120*M120*K121</f>
        <v>0</v>
      </c>
      <c r="N121" s="68">
        <f>G120*N120*L121</f>
        <v>0</v>
      </c>
      <c r="O121" s="54"/>
    </row>
    <row r="122" spans="1:15" ht="20.149999999999999" customHeight="1" x14ac:dyDescent="0.35">
      <c r="A122" s="175">
        <v>60</v>
      </c>
      <c r="B122" s="2">
        <v>951</v>
      </c>
      <c r="C122" s="2">
        <v>951</v>
      </c>
      <c r="D122" s="2">
        <v>440</v>
      </c>
      <c r="E122" s="2">
        <v>440</v>
      </c>
      <c r="F122" s="2">
        <f>C122-B122</f>
        <v>0</v>
      </c>
      <c r="G122" s="3">
        <f>E122-D122</f>
        <v>0</v>
      </c>
      <c r="H122" s="3">
        <f>F122*K122</f>
        <v>0</v>
      </c>
      <c r="I122" s="3">
        <f>G122*L122</f>
        <v>0</v>
      </c>
      <c r="J122" s="77">
        <f>H122+I122</f>
        <v>0</v>
      </c>
      <c r="K122" s="4">
        <v>6.39</v>
      </c>
      <c r="L122" s="4">
        <v>2.41</v>
      </c>
      <c r="M122" s="28">
        <f>$C$813</f>
        <v>2.1237313755127253E-2</v>
      </c>
      <c r="N122" s="3">
        <f>$E$813</f>
        <v>8.3709568733153633E-2</v>
      </c>
      <c r="O122" s="54"/>
    </row>
    <row r="123" spans="1:15" ht="20.149999999999999" customHeight="1" x14ac:dyDescent="0.35">
      <c r="A123" s="175"/>
      <c r="B123" s="2"/>
      <c r="C123" s="2"/>
      <c r="D123" s="2"/>
      <c r="E123" s="2"/>
      <c r="F123" s="2"/>
      <c r="G123" s="3"/>
      <c r="H123" s="3"/>
      <c r="I123" s="3"/>
      <c r="J123" s="77">
        <f>M123+N123</f>
        <v>0</v>
      </c>
      <c r="K123" s="4">
        <v>6.39</v>
      </c>
      <c r="L123" s="4">
        <v>2.41</v>
      </c>
      <c r="M123" s="67">
        <f>F122*M122*K123</f>
        <v>0</v>
      </c>
      <c r="N123" s="68">
        <f>G122*N122*L123</f>
        <v>0</v>
      </c>
      <c r="O123" s="54"/>
    </row>
    <row r="124" spans="1:15" ht="20.149999999999999" customHeight="1" x14ac:dyDescent="0.35">
      <c r="A124" s="175">
        <v>61</v>
      </c>
      <c r="B124" s="2">
        <v>8276</v>
      </c>
      <c r="C124" s="2">
        <v>8276</v>
      </c>
      <c r="D124" s="2">
        <v>2395</v>
      </c>
      <c r="E124" s="2">
        <v>2395</v>
      </c>
      <c r="F124" s="2">
        <f>C124-B124</f>
        <v>0</v>
      </c>
      <c r="G124" s="3">
        <f>E124-D124</f>
        <v>0</v>
      </c>
      <c r="H124" s="3">
        <f>F124*K124</f>
        <v>0</v>
      </c>
      <c r="I124" s="3">
        <f>G124*L124</f>
        <v>0</v>
      </c>
      <c r="J124" s="77">
        <f>H124+I124</f>
        <v>0</v>
      </c>
      <c r="K124" s="4">
        <v>6.39</v>
      </c>
      <c r="L124" s="4">
        <v>2.41</v>
      </c>
      <c r="M124" s="28">
        <f>$C$813</f>
        <v>2.1237313755127253E-2</v>
      </c>
      <c r="N124" s="3">
        <f>$E$813</f>
        <v>8.3709568733153633E-2</v>
      </c>
      <c r="O124" s="54"/>
    </row>
    <row r="125" spans="1:15" ht="20.149999999999999" customHeight="1" x14ac:dyDescent="0.35">
      <c r="A125" s="175"/>
      <c r="B125" s="2"/>
      <c r="C125" s="2"/>
      <c r="D125" s="2"/>
      <c r="E125" s="2"/>
      <c r="F125" s="2"/>
      <c r="G125" s="3"/>
      <c r="H125" s="3"/>
      <c r="I125" s="3"/>
      <c r="J125" s="77">
        <f>M125+N125</f>
        <v>0</v>
      </c>
      <c r="K125" s="4">
        <v>6.39</v>
      </c>
      <c r="L125" s="4">
        <v>2.41</v>
      </c>
      <c r="M125" s="67">
        <f>F124*M124*K125</f>
        <v>0</v>
      </c>
      <c r="N125" s="68">
        <f>G124*N124*L125</f>
        <v>0</v>
      </c>
      <c r="O125" s="54"/>
    </row>
    <row r="126" spans="1:15" ht="20.149999999999999" customHeight="1" x14ac:dyDescent="0.35">
      <c r="A126" s="175">
        <v>62</v>
      </c>
      <c r="B126" s="2">
        <v>4078</v>
      </c>
      <c r="C126" s="2">
        <v>4078</v>
      </c>
      <c r="D126" s="2">
        <v>2187</v>
      </c>
      <c r="E126" s="2">
        <v>2187</v>
      </c>
      <c r="F126" s="2">
        <f>C126-B126</f>
        <v>0</v>
      </c>
      <c r="G126" s="3">
        <f>E126-D126</f>
        <v>0</v>
      </c>
      <c r="H126" s="3">
        <f>F126*K126</f>
        <v>0</v>
      </c>
      <c r="I126" s="3">
        <f>G126*L126</f>
        <v>0</v>
      </c>
      <c r="J126" s="77">
        <f>H126+I126</f>
        <v>0</v>
      </c>
      <c r="K126" s="4">
        <v>6.39</v>
      </c>
      <c r="L126" s="4">
        <v>2.41</v>
      </c>
      <c r="M126" s="28">
        <f>$C$813</f>
        <v>2.1237313755127253E-2</v>
      </c>
      <c r="N126" s="3">
        <f>$E$813</f>
        <v>8.3709568733153633E-2</v>
      </c>
      <c r="O126" s="54"/>
    </row>
    <row r="127" spans="1:15" ht="20.149999999999999" customHeight="1" x14ac:dyDescent="0.35">
      <c r="A127" s="175"/>
      <c r="B127" s="2"/>
      <c r="C127" s="2"/>
      <c r="D127" s="2"/>
      <c r="E127" s="2"/>
      <c r="F127" s="2"/>
      <c r="G127" s="3"/>
      <c r="H127" s="3"/>
      <c r="I127" s="3"/>
      <c r="J127" s="77">
        <f>M127+N127</f>
        <v>0</v>
      </c>
      <c r="K127" s="4">
        <v>6.39</v>
      </c>
      <c r="L127" s="4">
        <v>2.41</v>
      </c>
      <c r="M127" s="67">
        <f>F126*M126*K127</f>
        <v>0</v>
      </c>
      <c r="N127" s="68">
        <f>G126*N126*L127</f>
        <v>0</v>
      </c>
      <c r="O127" s="54"/>
    </row>
    <row r="128" spans="1:15" ht="20.149999999999999" customHeight="1" x14ac:dyDescent="0.35">
      <c r="A128" s="175">
        <v>63</v>
      </c>
      <c r="B128" s="2">
        <v>82099</v>
      </c>
      <c r="C128" s="2">
        <v>82099</v>
      </c>
      <c r="D128" s="2">
        <v>42974</v>
      </c>
      <c r="E128" s="2">
        <v>42974</v>
      </c>
      <c r="F128" s="2">
        <f>C128-B128</f>
        <v>0</v>
      </c>
      <c r="G128" s="3">
        <f>E128-D128</f>
        <v>0</v>
      </c>
      <c r="H128" s="3">
        <f>F128*K128</f>
        <v>0</v>
      </c>
      <c r="I128" s="3">
        <f>G128*L128</f>
        <v>0</v>
      </c>
      <c r="J128" s="77">
        <f>H128+I128</f>
        <v>0</v>
      </c>
      <c r="K128" s="4">
        <v>6.39</v>
      </c>
      <c r="L128" s="4">
        <v>2.41</v>
      </c>
      <c r="M128" s="28">
        <f>$C$813</f>
        <v>2.1237313755127253E-2</v>
      </c>
      <c r="N128" s="3">
        <f>$E$813</f>
        <v>8.3709568733153633E-2</v>
      </c>
      <c r="O128" s="54"/>
    </row>
    <row r="129" spans="1:16" ht="20.149999999999999" customHeight="1" x14ac:dyDescent="0.35">
      <c r="A129" s="175"/>
      <c r="B129" s="2"/>
      <c r="C129" s="2"/>
      <c r="D129" s="2"/>
      <c r="E129" s="2"/>
      <c r="F129" s="2"/>
      <c r="G129" s="3"/>
      <c r="H129" s="3"/>
      <c r="I129" s="3"/>
      <c r="J129" s="77">
        <f>M129+N129</f>
        <v>0</v>
      </c>
      <c r="K129" s="4">
        <v>6.39</v>
      </c>
      <c r="L129" s="4">
        <v>2.41</v>
      </c>
      <c r="M129" s="67">
        <f>F128*M128*K129</f>
        <v>0</v>
      </c>
      <c r="N129" s="68">
        <f>G128*N128*L129</f>
        <v>0</v>
      </c>
      <c r="O129" s="54"/>
    </row>
    <row r="130" spans="1:16" ht="20.149999999999999" customHeight="1" x14ac:dyDescent="0.35">
      <c r="A130" s="175">
        <v>64</v>
      </c>
      <c r="B130" s="2">
        <v>3279</v>
      </c>
      <c r="C130" s="2">
        <v>3279</v>
      </c>
      <c r="D130" s="2">
        <v>1114</v>
      </c>
      <c r="E130" s="2">
        <v>1114</v>
      </c>
      <c r="F130" s="2">
        <f>C130-B130</f>
        <v>0</v>
      </c>
      <c r="G130" s="3">
        <f>E130-D130</f>
        <v>0</v>
      </c>
      <c r="H130" s="3">
        <f>F130*K130</f>
        <v>0</v>
      </c>
      <c r="I130" s="3">
        <f>G130*L130</f>
        <v>0</v>
      </c>
      <c r="J130" s="77">
        <f>H130+I130</f>
        <v>0</v>
      </c>
      <c r="K130" s="4">
        <v>6.39</v>
      </c>
      <c r="L130" s="4">
        <v>2.41</v>
      </c>
      <c r="M130" s="28">
        <f>$C$813</f>
        <v>2.1237313755127253E-2</v>
      </c>
      <c r="N130" s="3">
        <f>$E$813</f>
        <v>8.3709568733153633E-2</v>
      </c>
      <c r="O130" s="54"/>
    </row>
    <row r="131" spans="1:16" ht="20.149999999999999" customHeight="1" x14ac:dyDescent="0.35">
      <c r="A131" s="175"/>
      <c r="B131" s="2"/>
      <c r="C131" s="2"/>
      <c r="D131" s="2"/>
      <c r="E131" s="2"/>
      <c r="F131" s="2"/>
      <c r="G131" s="3"/>
      <c r="H131" s="3"/>
      <c r="I131" s="3"/>
      <c r="J131" s="77">
        <f>M131+N131</f>
        <v>0</v>
      </c>
      <c r="K131" s="4">
        <v>6.39</v>
      </c>
      <c r="L131" s="4">
        <v>2.41</v>
      </c>
      <c r="M131" s="67">
        <f>F130*M130*K131</f>
        <v>0</v>
      </c>
      <c r="N131" s="68">
        <f>G130*N130*L131</f>
        <v>0</v>
      </c>
      <c r="O131" s="54"/>
    </row>
    <row r="132" spans="1:16" ht="20.149999999999999" customHeight="1" x14ac:dyDescent="0.35">
      <c r="A132" s="175">
        <v>65</v>
      </c>
      <c r="B132" s="2">
        <v>8874</v>
      </c>
      <c r="C132" s="2">
        <v>8902</v>
      </c>
      <c r="D132" s="2">
        <v>3532</v>
      </c>
      <c r="E132" s="2">
        <v>3557</v>
      </c>
      <c r="F132" s="2">
        <f>C132-B132</f>
        <v>28</v>
      </c>
      <c r="G132" s="3">
        <f>E132-D132</f>
        <v>25</v>
      </c>
      <c r="H132" s="3">
        <f>F132*K132</f>
        <v>178.92</v>
      </c>
      <c r="I132" s="3">
        <f>G132*L132</f>
        <v>60.25</v>
      </c>
      <c r="J132" s="77">
        <f>H132+I132</f>
        <v>239.17</v>
      </c>
      <c r="K132" s="4">
        <v>6.39</v>
      </c>
      <c r="L132" s="4">
        <v>2.41</v>
      </c>
      <c r="M132" s="28">
        <f>$C$813</f>
        <v>2.1237313755127253E-2</v>
      </c>
      <c r="N132" s="3">
        <f>$E$813</f>
        <v>8.3709568733153633E-2</v>
      </c>
      <c r="O132" s="54"/>
    </row>
    <row r="133" spans="1:16" ht="20.149999999999999" customHeight="1" x14ac:dyDescent="0.35">
      <c r="A133" s="175"/>
      <c r="B133" s="2"/>
      <c r="C133" s="2"/>
      <c r="D133" s="2"/>
      <c r="E133" s="2"/>
      <c r="F133" s="2"/>
      <c r="G133" s="3"/>
      <c r="H133" s="3"/>
      <c r="I133" s="3"/>
      <c r="J133" s="77">
        <f>M133+N133</f>
        <v>8.8432816932398737</v>
      </c>
      <c r="K133" s="4">
        <v>6.39</v>
      </c>
      <c r="L133" s="4">
        <v>2.41</v>
      </c>
      <c r="M133" s="67">
        <f>F132*M132*K133</f>
        <v>3.799780177067368</v>
      </c>
      <c r="N133" s="68">
        <f>G132*N132*L133</f>
        <v>5.0435015161725065</v>
      </c>
      <c r="O133" s="54"/>
    </row>
    <row r="134" spans="1:16" ht="20.149999999999999" customHeight="1" x14ac:dyDescent="0.35">
      <c r="A134" s="175">
        <v>66</v>
      </c>
      <c r="B134" s="2">
        <v>436</v>
      </c>
      <c r="C134" s="2">
        <v>436</v>
      </c>
      <c r="D134" s="2">
        <v>166</v>
      </c>
      <c r="E134" s="2">
        <v>166</v>
      </c>
      <c r="F134" s="2">
        <f>C134-B134</f>
        <v>0</v>
      </c>
      <c r="G134" s="3">
        <f t="shared" ref="G134:G142" si="2">E134-D134</f>
        <v>0</v>
      </c>
      <c r="H134" s="3">
        <f>F134*K134</f>
        <v>0</v>
      </c>
      <c r="I134" s="3">
        <f>G134*L134</f>
        <v>0</v>
      </c>
      <c r="J134" s="77">
        <f>H134+I134</f>
        <v>0</v>
      </c>
      <c r="K134" s="4">
        <v>6.39</v>
      </c>
      <c r="L134" s="4">
        <v>2.41</v>
      </c>
      <c r="M134" s="28">
        <f>$C$813</f>
        <v>2.1237313755127253E-2</v>
      </c>
      <c r="N134" s="3">
        <f>$E$813</f>
        <v>8.3709568733153633E-2</v>
      </c>
      <c r="O134" s="54"/>
    </row>
    <row r="135" spans="1:16" ht="20.149999999999999" customHeight="1" x14ac:dyDescent="0.35">
      <c r="A135" s="175"/>
      <c r="B135" s="2"/>
      <c r="C135" s="2"/>
      <c r="D135" s="2"/>
      <c r="E135" s="2"/>
      <c r="F135" s="2"/>
      <c r="G135" s="3"/>
      <c r="H135" s="3"/>
      <c r="I135" s="3"/>
      <c r="J135" s="77">
        <f>M135+N135</f>
        <v>0</v>
      </c>
      <c r="K135" s="4">
        <v>6.39</v>
      </c>
      <c r="L135" s="4">
        <v>2.41</v>
      </c>
      <c r="M135" s="67">
        <f>F134*M134*K135</f>
        <v>0</v>
      </c>
      <c r="N135" s="68">
        <f>G134*N134*L135</f>
        <v>0</v>
      </c>
      <c r="O135" s="54"/>
    </row>
    <row r="136" spans="1:16" ht="20.149999999999999" customHeight="1" x14ac:dyDescent="0.35">
      <c r="A136" s="175">
        <v>67</v>
      </c>
      <c r="B136" s="2">
        <v>1247</v>
      </c>
      <c r="C136" s="2">
        <v>1247</v>
      </c>
      <c r="D136" s="2">
        <v>644</v>
      </c>
      <c r="E136" s="2">
        <v>644</v>
      </c>
      <c r="F136" s="2">
        <f>C136-B136</f>
        <v>0</v>
      </c>
      <c r="G136" s="3">
        <f t="shared" si="2"/>
        <v>0</v>
      </c>
      <c r="H136" s="3">
        <f t="shared" ref="H136:I222" si="3">F136*K136</f>
        <v>0</v>
      </c>
      <c r="I136" s="3">
        <f t="shared" si="3"/>
        <v>0</v>
      </c>
      <c r="J136" s="77">
        <f>H136+I136</f>
        <v>0</v>
      </c>
      <c r="K136" s="4">
        <v>6.39</v>
      </c>
      <c r="L136" s="4">
        <v>2.41</v>
      </c>
      <c r="M136" s="28">
        <f>$C$813</f>
        <v>2.1237313755127253E-2</v>
      </c>
      <c r="N136" s="3">
        <f>$E$813</f>
        <v>8.3709568733153633E-2</v>
      </c>
      <c r="O136" s="54"/>
    </row>
    <row r="137" spans="1:16" ht="20.149999999999999" customHeight="1" x14ac:dyDescent="0.35">
      <c r="A137" s="175"/>
      <c r="B137" s="2"/>
      <c r="C137" s="2"/>
      <c r="D137" s="2"/>
      <c r="E137" s="2"/>
      <c r="F137" s="2"/>
      <c r="G137" s="3"/>
      <c r="H137" s="3"/>
      <c r="I137" s="3"/>
      <c r="J137" s="77">
        <f>M137+N137</f>
        <v>0</v>
      </c>
      <c r="K137" s="4">
        <v>6.39</v>
      </c>
      <c r="L137" s="4">
        <v>2.41</v>
      </c>
      <c r="M137" s="67">
        <f>F136*M136*K137</f>
        <v>0</v>
      </c>
      <c r="N137" s="68">
        <f>G136*N136*L137</f>
        <v>0</v>
      </c>
      <c r="O137" s="54"/>
    </row>
    <row r="138" spans="1:16" ht="20.149999999999999" customHeight="1" x14ac:dyDescent="0.35">
      <c r="A138" s="175">
        <v>68</v>
      </c>
      <c r="B138" s="2">
        <v>4549</v>
      </c>
      <c r="C138" s="2">
        <v>4549</v>
      </c>
      <c r="D138" s="2">
        <v>1181</v>
      </c>
      <c r="E138" s="2">
        <v>1181</v>
      </c>
      <c r="F138" s="2">
        <f>C138-B138</f>
        <v>0</v>
      </c>
      <c r="G138" s="3">
        <f t="shared" si="2"/>
        <v>0</v>
      </c>
      <c r="H138" s="3">
        <f t="shared" si="3"/>
        <v>0</v>
      </c>
      <c r="I138" s="3">
        <f t="shared" si="3"/>
        <v>0</v>
      </c>
      <c r="J138" s="77">
        <f>H138+I138</f>
        <v>0</v>
      </c>
      <c r="K138" s="4">
        <v>6.39</v>
      </c>
      <c r="L138" s="4">
        <v>2.41</v>
      </c>
      <c r="M138" s="28">
        <f>$C$813</f>
        <v>2.1237313755127253E-2</v>
      </c>
      <c r="N138" s="3">
        <f>$E$813</f>
        <v>8.3709568733153633E-2</v>
      </c>
      <c r="O138" s="54"/>
    </row>
    <row r="139" spans="1:16" ht="20.149999999999999" customHeight="1" x14ac:dyDescent="0.35">
      <c r="A139" s="175"/>
      <c r="B139" s="2"/>
      <c r="C139" s="2"/>
      <c r="D139" s="2"/>
      <c r="E139" s="2"/>
      <c r="F139" s="2"/>
      <c r="G139" s="3"/>
      <c r="H139" s="3"/>
      <c r="I139" s="3"/>
      <c r="J139" s="77">
        <f>M139+N139</f>
        <v>0</v>
      </c>
      <c r="K139" s="4">
        <v>6.39</v>
      </c>
      <c r="L139" s="4">
        <v>2.41</v>
      </c>
      <c r="M139" s="67">
        <f>F138*M138*K139</f>
        <v>0</v>
      </c>
      <c r="N139" s="68">
        <f>G138*N138*L139</f>
        <v>0</v>
      </c>
      <c r="O139" s="54"/>
    </row>
    <row r="140" spans="1:16" ht="20.149999999999999" customHeight="1" x14ac:dyDescent="0.35">
      <c r="A140" s="175">
        <v>69</v>
      </c>
      <c r="B140" s="2">
        <v>3505</v>
      </c>
      <c r="C140" s="2">
        <v>3505</v>
      </c>
      <c r="D140" s="2">
        <v>4122</v>
      </c>
      <c r="E140" s="2">
        <v>4122</v>
      </c>
      <c r="F140" s="2">
        <f>C140-B140</f>
        <v>0</v>
      </c>
      <c r="G140" s="3">
        <f t="shared" si="2"/>
        <v>0</v>
      </c>
      <c r="H140" s="3">
        <f t="shared" si="3"/>
        <v>0</v>
      </c>
      <c r="I140" s="3">
        <f t="shared" si="3"/>
        <v>0</v>
      </c>
      <c r="J140" s="77">
        <f t="shared" ref="J140:J218" si="4">H140+I140</f>
        <v>0</v>
      </c>
      <c r="K140" s="4">
        <v>6.39</v>
      </c>
      <c r="L140" s="4">
        <v>2.41</v>
      </c>
      <c r="M140" s="28">
        <f>$C$813</f>
        <v>2.1237313755127253E-2</v>
      </c>
      <c r="N140" s="3">
        <f>$E$813</f>
        <v>8.3709568733153633E-2</v>
      </c>
      <c r="O140" s="54"/>
    </row>
    <row r="141" spans="1:16" ht="20.149999999999999" customHeight="1" x14ac:dyDescent="0.35">
      <c r="A141" s="175"/>
      <c r="B141" s="2"/>
      <c r="C141" s="2"/>
      <c r="D141" s="2"/>
      <c r="E141" s="2"/>
      <c r="F141" s="2"/>
      <c r="G141" s="3"/>
      <c r="H141" s="3"/>
      <c r="I141" s="3"/>
      <c r="J141" s="77">
        <f>M141+N141</f>
        <v>0</v>
      </c>
      <c r="K141" s="4">
        <v>6.39</v>
      </c>
      <c r="L141" s="4">
        <v>2.41</v>
      </c>
      <c r="M141" s="67">
        <f>F140*M140*K141</f>
        <v>0</v>
      </c>
      <c r="N141" s="68">
        <f>G140*N140*L141</f>
        <v>0</v>
      </c>
      <c r="O141" s="54"/>
    </row>
    <row r="142" spans="1:16" ht="20.149999999999999" customHeight="1" x14ac:dyDescent="0.35">
      <c r="A142" s="175">
        <v>70</v>
      </c>
      <c r="B142" s="2">
        <v>4716</v>
      </c>
      <c r="C142" s="2">
        <v>4883</v>
      </c>
      <c r="D142" s="2">
        <v>1873</v>
      </c>
      <c r="E142" s="2">
        <v>1977</v>
      </c>
      <c r="F142" s="2">
        <f>C142-B142</f>
        <v>167</v>
      </c>
      <c r="G142" s="3">
        <f t="shared" si="2"/>
        <v>104</v>
      </c>
      <c r="H142" s="3">
        <f t="shared" si="3"/>
        <v>1067.1299999999999</v>
      </c>
      <c r="I142" s="3">
        <f t="shared" si="3"/>
        <v>250.64000000000001</v>
      </c>
      <c r="J142" s="77">
        <f t="shared" si="4"/>
        <v>1317.77</v>
      </c>
      <c r="K142" s="4">
        <v>6.39</v>
      </c>
      <c r="L142" s="4">
        <v>2.41</v>
      </c>
      <c r="M142" s="28">
        <f>$C$813</f>
        <v>2.1237313755127253E-2</v>
      </c>
      <c r="N142" s="3">
        <f>$E$813</f>
        <v>8.3709568733153633E-2</v>
      </c>
      <c r="O142" s="54"/>
    </row>
    <row r="143" spans="1:16" ht="20.149999999999999" customHeight="1" x14ac:dyDescent="0.35">
      <c r="A143" s="175"/>
      <c r="B143" s="2"/>
      <c r="C143" s="2"/>
      <c r="D143" s="2"/>
      <c r="E143" s="2"/>
      <c r="F143" s="2"/>
      <c r="G143" s="3"/>
      <c r="H143" s="3"/>
      <c r="I143" s="3"/>
      <c r="J143" s="77">
        <f>M143+N143</f>
        <v>43.643940934786571</v>
      </c>
      <c r="K143" s="4">
        <v>6.39</v>
      </c>
      <c r="L143" s="4">
        <v>2.41</v>
      </c>
      <c r="M143" s="67">
        <f>F142*M142*K143</f>
        <v>22.662974627508945</v>
      </c>
      <c r="N143" s="68">
        <f>G142*N142*L143</f>
        <v>20.980966307277626</v>
      </c>
      <c r="O143" s="54"/>
    </row>
    <row r="144" spans="1:16" ht="20.149999999999999" customHeight="1" x14ac:dyDescent="0.35">
      <c r="A144" s="174">
        <v>71</v>
      </c>
      <c r="B144" s="34">
        <v>28522</v>
      </c>
      <c r="C144" s="34">
        <v>29301</v>
      </c>
      <c r="D144" s="34">
        <v>14847</v>
      </c>
      <c r="E144" s="34">
        <v>15250</v>
      </c>
      <c r="F144" s="34">
        <f>C144-B144</f>
        <v>779</v>
      </c>
      <c r="G144" s="34">
        <f>E144-D144</f>
        <v>403</v>
      </c>
      <c r="H144" s="34">
        <f t="shared" si="3"/>
        <v>3482.1299999999997</v>
      </c>
      <c r="I144" s="34">
        <f t="shared" si="3"/>
        <v>677.04</v>
      </c>
      <c r="J144" s="78">
        <f t="shared" si="4"/>
        <v>4159.17</v>
      </c>
      <c r="K144" s="25">
        <v>4.47</v>
      </c>
      <c r="L144" s="126">
        <v>1.68</v>
      </c>
      <c r="M144" s="36">
        <f>$C$813</f>
        <v>2.1237313755127253E-2</v>
      </c>
      <c r="N144" s="34">
        <f>$E$813</f>
        <v>8.3709568733153633E-2</v>
      </c>
      <c r="O144" s="53" t="s">
        <v>6</v>
      </c>
      <c r="P144">
        <v>6</v>
      </c>
    </row>
    <row r="145" spans="1:16" ht="20.149999999999999" customHeight="1" x14ac:dyDescent="0.35">
      <c r="A145" s="174"/>
      <c r="B145" s="34"/>
      <c r="C145" s="34"/>
      <c r="D145" s="34"/>
      <c r="E145" s="34"/>
      <c r="F145" s="34"/>
      <c r="G145" s="34"/>
      <c r="H145" s="34"/>
      <c r="I145" s="34"/>
      <c r="J145" s="78">
        <f>M145+N145</f>
        <v>187.01655722411078</v>
      </c>
      <c r="K145" s="25">
        <v>6.39</v>
      </c>
      <c r="L145" s="34">
        <v>2.41</v>
      </c>
      <c r="M145" s="65">
        <f>F144*M144*K145</f>
        <v>105.71531278340998</v>
      </c>
      <c r="N145" s="66">
        <f>G144*N144*L145</f>
        <v>81.301244440700813</v>
      </c>
      <c r="O145" s="53"/>
    </row>
    <row r="146" spans="1:16" ht="20.149999999999999" customHeight="1" x14ac:dyDescent="0.35">
      <c r="A146" s="175">
        <v>72</v>
      </c>
      <c r="B146" s="2">
        <v>2281</v>
      </c>
      <c r="C146" s="2">
        <v>2305</v>
      </c>
      <c r="D146" s="2">
        <v>1282</v>
      </c>
      <c r="E146" s="2">
        <v>1290</v>
      </c>
      <c r="F146" s="2">
        <f>C146-B146</f>
        <v>24</v>
      </c>
      <c r="G146" s="3">
        <f t="shared" ref="G146:G212" si="5">E146-D146</f>
        <v>8</v>
      </c>
      <c r="H146" s="3">
        <f t="shared" si="3"/>
        <v>153.35999999999999</v>
      </c>
      <c r="I146" s="3">
        <f t="shared" si="3"/>
        <v>19.28</v>
      </c>
      <c r="J146" s="77">
        <f t="shared" si="4"/>
        <v>172.64</v>
      </c>
      <c r="K146" s="4">
        <v>6.39</v>
      </c>
      <c r="L146" s="4">
        <v>2.41</v>
      </c>
      <c r="M146" s="28">
        <f>$C$813</f>
        <v>2.1237313755127253E-2</v>
      </c>
      <c r="N146" s="3">
        <f>$E$813</f>
        <v>8.3709568733153633E-2</v>
      </c>
      <c r="O146" s="54"/>
    </row>
    <row r="147" spans="1:16" ht="20.149999999999999" customHeight="1" x14ac:dyDescent="0.35">
      <c r="A147" s="175"/>
      <c r="B147" s="2"/>
      <c r="C147" s="2"/>
      <c r="D147" s="2"/>
      <c r="E147" s="2"/>
      <c r="F147" s="2"/>
      <c r="G147" s="3"/>
      <c r="H147" s="3"/>
      <c r="I147" s="3"/>
      <c r="J147" s="77">
        <f>M147+N147</f>
        <v>4.8708749226615176</v>
      </c>
      <c r="K147" s="4">
        <v>6.39</v>
      </c>
      <c r="L147" s="4">
        <v>2.41</v>
      </c>
      <c r="M147" s="67">
        <f>F146*M146*K147</f>
        <v>3.2569544374863155</v>
      </c>
      <c r="N147" s="68">
        <f>G146*N146*L147</f>
        <v>1.613920485175202</v>
      </c>
      <c r="O147" s="54"/>
    </row>
    <row r="148" spans="1:16" ht="20.149999999999999" customHeight="1" x14ac:dyDescent="0.35">
      <c r="A148" s="173">
        <v>73</v>
      </c>
      <c r="B148" s="1">
        <v>612</v>
      </c>
      <c r="C148" s="1">
        <v>612</v>
      </c>
      <c r="D148" s="1">
        <v>149</v>
      </c>
      <c r="E148" s="1">
        <v>149</v>
      </c>
      <c r="F148" s="1">
        <f>C148-B148</f>
        <v>0</v>
      </c>
      <c r="G148" s="1">
        <f t="shared" si="5"/>
        <v>0</v>
      </c>
      <c r="H148" s="1">
        <f t="shared" si="3"/>
        <v>0</v>
      </c>
      <c r="I148" s="1">
        <f t="shared" si="3"/>
        <v>0</v>
      </c>
      <c r="J148" s="76">
        <f t="shared" si="4"/>
        <v>0</v>
      </c>
      <c r="K148" s="6">
        <v>0</v>
      </c>
      <c r="L148" s="6">
        <v>0</v>
      </c>
      <c r="M148" s="27">
        <f>$C$813</f>
        <v>2.1237313755127253E-2</v>
      </c>
      <c r="N148" s="1">
        <f>$E$813</f>
        <v>8.3709568733153633E-2</v>
      </c>
      <c r="O148" s="52" t="s">
        <v>5</v>
      </c>
    </row>
    <row r="149" spans="1:16" ht="20.149999999999999" customHeight="1" x14ac:dyDescent="0.35">
      <c r="A149" s="173"/>
      <c r="B149" s="1"/>
      <c r="C149" s="1"/>
      <c r="D149" s="1"/>
      <c r="E149" s="1"/>
      <c r="F149" s="1"/>
      <c r="G149" s="1"/>
      <c r="H149" s="1"/>
      <c r="I149" s="1"/>
      <c r="J149" s="76">
        <f>M149+N149</f>
        <v>0</v>
      </c>
      <c r="K149" s="6">
        <v>6.39</v>
      </c>
      <c r="L149" s="148">
        <v>2.41</v>
      </c>
      <c r="M149" s="63">
        <f>F148*M148*K149</f>
        <v>0</v>
      </c>
      <c r="N149" s="64">
        <f>G148*N148*L149</f>
        <v>0</v>
      </c>
      <c r="O149" s="52"/>
    </row>
    <row r="150" spans="1:16" ht="20.149999999999999" customHeight="1" x14ac:dyDescent="0.35">
      <c r="A150" s="175">
        <v>74</v>
      </c>
      <c r="B150" s="2">
        <v>21</v>
      </c>
      <c r="C150" s="2">
        <v>21</v>
      </c>
      <c r="D150" s="2">
        <v>14</v>
      </c>
      <c r="E150" s="2">
        <v>14</v>
      </c>
      <c r="F150" s="2">
        <f>C150-B150</f>
        <v>0</v>
      </c>
      <c r="G150" s="2">
        <f t="shared" si="5"/>
        <v>0</v>
      </c>
      <c r="H150" s="3">
        <f t="shared" si="3"/>
        <v>0</v>
      </c>
      <c r="I150" s="3">
        <f t="shared" si="3"/>
        <v>0</v>
      </c>
      <c r="J150" s="79">
        <f t="shared" si="4"/>
        <v>0</v>
      </c>
      <c r="K150" s="4">
        <v>6.39</v>
      </c>
      <c r="L150" s="4">
        <v>2.41</v>
      </c>
      <c r="M150" s="28">
        <f>$C$813</f>
        <v>2.1237313755127253E-2</v>
      </c>
      <c r="N150" s="3">
        <f>$E$813</f>
        <v>8.3709568733153633E-2</v>
      </c>
      <c r="O150" s="54"/>
    </row>
    <row r="151" spans="1:16" ht="20.149999999999999" customHeight="1" x14ac:dyDescent="0.35">
      <c r="A151" s="175"/>
      <c r="B151" s="2"/>
      <c r="C151" s="2"/>
      <c r="D151" s="2"/>
      <c r="E151" s="2"/>
      <c r="F151" s="2"/>
      <c r="G151" s="2"/>
      <c r="H151" s="3"/>
      <c r="I151" s="3"/>
      <c r="J151" s="77">
        <f>M151+N151</f>
        <v>0</v>
      </c>
      <c r="K151" s="4">
        <v>6.39</v>
      </c>
      <c r="L151" s="4">
        <v>2.41</v>
      </c>
      <c r="M151" s="67">
        <f>F150*M150*K151</f>
        <v>0</v>
      </c>
      <c r="N151" s="68">
        <f>G150*N150*L151</f>
        <v>0</v>
      </c>
      <c r="O151" s="54"/>
    </row>
    <row r="152" spans="1:16" ht="20.149999999999999" customHeight="1" x14ac:dyDescent="0.35">
      <c r="A152" s="175">
        <v>75</v>
      </c>
      <c r="B152" s="2">
        <v>4073</v>
      </c>
      <c r="C152" s="2">
        <v>4073</v>
      </c>
      <c r="D152" s="2">
        <v>1667</v>
      </c>
      <c r="E152" s="2">
        <v>1667</v>
      </c>
      <c r="F152" s="2">
        <f>C152-B152</f>
        <v>0</v>
      </c>
      <c r="G152" s="2">
        <f t="shared" si="5"/>
        <v>0</v>
      </c>
      <c r="H152" s="3">
        <f t="shared" si="3"/>
        <v>0</v>
      </c>
      <c r="I152" s="3">
        <f t="shared" si="3"/>
        <v>0</v>
      </c>
      <c r="J152" s="79">
        <f t="shared" si="4"/>
        <v>0</v>
      </c>
      <c r="K152" s="4">
        <v>6.39</v>
      </c>
      <c r="L152" s="4">
        <v>2.41</v>
      </c>
      <c r="M152" s="28">
        <f>$C$813</f>
        <v>2.1237313755127253E-2</v>
      </c>
      <c r="N152" s="3">
        <f>$E$813</f>
        <v>8.3709568733153633E-2</v>
      </c>
      <c r="O152" s="54"/>
    </row>
    <row r="153" spans="1:16" ht="20.149999999999999" customHeight="1" x14ac:dyDescent="0.35">
      <c r="A153" s="175"/>
      <c r="B153" s="2"/>
      <c r="C153" s="2"/>
      <c r="D153" s="2"/>
      <c r="E153" s="2"/>
      <c r="F153" s="2"/>
      <c r="G153" s="2"/>
      <c r="H153" s="3"/>
      <c r="I153" s="3"/>
      <c r="J153" s="77">
        <f>M153+N153</f>
        <v>0</v>
      </c>
      <c r="K153" s="4">
        <v>6.39</v>
      </c>
      <c r="L153" s="4">
        <v>2.41</v>
      </c>
      <c r="M153" s="67">
        <f>F152*M152*K153</f>
        <v>0</v>
      </c>
      <c r="N153" s="68">
        <f>G152*N152*L153</f>
        <v>0</v>
      </c>
      <c r="O153" s="54"/>
    </row>
    <row r="154" spans="1:16" ht="20.149999999999999" customHeight="1" x14ac:dyDescent="0.35">
      <c r="A154" s="175">
        <v>76</v>
      </c>
      <c r="B154" s="2">
        <v>3304</v>
      </c>
      <c r="C154" s="2">
        <v>3304</v>
      </c>
      <c r="D154" s="2">
        <v>761</v>
      </c>
      <c r="E154" s="2">
        <v>761</v>
      </c>
      <c r="F154" s="2">
        <f>C154-B154</f>
        <v>0</v>
      </c>
      <c r="G154" s="2">
        <f t="shared" si="5"/>
        <v>0</v>
      </c>
      <c r="H154" s="3">
        <f t="shared" si="3"/>
        <v>0</v>
      </c>
      <c r="I154" s="3">
        <f t="shared" si="3"/>
        <v>0</v>
      </c>
      <c r="J154" s="79">
        <f t="shared" si="4"/>
        <v>0</v>
      </c>
      <c r="K154" s="4">
        <v>6.39</v>
      </c>
      <c r="L154" s="4">
        <v>2.41</v>
      </c>
      <c r="M154" s="28">
        <f>$C$813</f>
        <v>2.1237313755127253E-2</v>
      </c>
      <c r="N154" s="3">
        <f>$E$813</f>
        <v>8.3709568733153633E-2</v>
      </c>
      <c r="O154" s="54"/>
    </row>
    <row r="155" spans="1:16" ht="20.149999999999999" customHeight="1" x14ac:dyDescent="0.35">
      <c r="A155" s="175"/>
      <c r="B155" s="2"/>
      <c r="C155" s="2"/>
      <c r="D155" s="2"/>
      <c r="E155" s="2"/>
      <c r="F155" s="2"/>
      <c r="G155" s="2"/>
      <c r="H155" s="3"/>
      <c r="I155" s="3"/>
      <c r="J155" s="77">
        <f>M155+N155</f>
        <v>0</v>
      </c>
      <c r="K155" s="4">
        <v>6.39</v>
      </c>
      <c r="L155" s="4">
        <v>2.41</v>
      </c>
      <c r="M155" s="67">
        <f>F154*M154*K155</f>
        <v>0</v>
      </c>
      <c r="N155" s="68">
        <f>G154*N154*L155</f>
        <v>0</v>
      </c>
      <c r="O155" s="54"/>
    </row>
    <row r="156" spans="1:16" ht="20.149999999999999" customHeight="1" x14ac:dyDescent="0.35">
      <c r="A156" s="173">
        <v>77</v>
      </c>
      <c r="B156" s="1">
        <v>5784</v>
      </c>
      <c r="C156" s="1">
        <v>5891</v>
      </c>
      <c r="D156" s="1">
        <v>2078</v>
      </c>
      <c r="E156" s="1">
        <v>2116</v>
      </c>
      <c r="F156" s="1">
        <f>C156-B156</f>
        <v>107</v>
      </c>
      <c r="G156" s="1">
        <f t="shared" si="5"/>
        <v>38</v>
      </c>
      <c r="H156" s="1">
        <f t="shared" si="3"/>
        <v>0</v>
      </c>
      <c r="I156" s="1">
        <f t="shared" si="3"/>
        <v>0</v>
      </c>
      <c r="J156" s="76">
        <f t="shared" si="4"/>
        <v>0</v>
      </c>
      <c r="K156" s="6">
        <v>0</v>
      </c>
      <c r="L156" s="6">
        <v>0</v>
      </c>
      <c r="M156" s="27">
        <f>$C$813</f>
        <v>2.1237313755127253E-2</v>
      </c>
      <c r="N156" s="1">
        <f>$E$813</f>
        <v>8.3709568733153633E-2</v>
      </c>
      <c r="O156" s="52" t="s">
        <v>5</v>
      </c>
    </row>
    <row r="157" spans="1:16" ht="20.149999999999999" customHeight="1" x14ac:dyDescent="0.35">
      <c r="A157" s="173"/>
      <c r="B157" s="1"/>
      <c r="C157" s="1"/>
      <c r="D157" s="1"/>
      <c r="E157" s="1"/>
      <c r="F157" s="1"/>
      <c r="G157" s="1"/>
      <c r="H157" s="1"/>
      <c r="I157" s="1"/>
      <c r="J157" s="76">
        <f>M157+N157</f>
        <v>22.186710838375365</v>
      </c>
      <c r="K157" s="6">
        <v>6.39</v>
      </c>
      <c r="L157" s="148">
        <v>2.41</v>
      </c>
      <c r="M157" s="63">
        <f>F156*M156*K157</f>
        <v>14.520588533793156</v>
      </c>
      <c r="N157" s="64">
        <f>G156*N156*L157</f>
        <v>7.6661223045822107</v>
      </c>
      <c r="O157" s="52"/>
    </row>
    <row r="158" spans="1:16" s="20" customFormat="1" ht="20.149999999999999" customHeight="1" x14ac:dyDescent="0.35">
      <c r="A158" s="180">
        <v>79</v>
      </c>
      <c r="B158" s="112">
        <v>1444</v>
      </c>
      <c r="C158" s="112">
        <v>1643</v>
      </c>
      <c r="D158" s="112">
        <v>917</v>
      </c>
      <c r="E158" s="112">
        <v>1071</v>
      </c>
      <c r="F158" s="112">
        <f>C158-B158</f>
        <v>199</v>
      </c>
      <c r="G158" s="112">
        <f t="shared" si="5"/>
        <v>154</v>
      </c>
      <c r="H158" s="112">
        <f t="shared" si="3"/>
        <v>889.53</v>
      </c>
      <c r="I158" s="112">
        <f t="shared" si="3"/>
        <v>258.71999999999997</v>
      </c>
      <c r="J158" s="113">
        <f t="shared" si="4"/>
        <v>1148.25</v>
      </c>
      <c r="K158" s="25">
        <v>4.47</v>
      </c>
      <c r="L158" s="126">
        <v>1.68</v>
      </c>
      <c r="M158" s="36">
        <f>$C$813</f>
        <v>2.1237313755127253E-2</v>
      </c>
      <c r="N158" s="34">
        <f>$E$813</f>
        <v>8.3709568733153633E-2</v>
      </c>
      <c r="O158" s="103"/>
      <c r="P158" s="20">
        <v>7</v>
      </c>
    </row>
    <row r="159" spans="1:16" s="20" customFormat="1" ht="20.149999999999999" customHeight="1" x14ac:dyDescent="0.35">
      <c r="A159" s="180"/>
      <c r="B159" s="112"/>
      <c r="C159" s="112"/>
      <c r="D159" s="112"/>
      <c r="E159" s="112"/>
      <c r="F159" s="112"/>
      <c r="G159" s="112"/>
      <c r="H159" s="112"/>
      <c r="I159" s="112"/>
      <c r="J159" s="113">
        <f>M159+N159</f>
        <v>58.073549883780004</v>
      </c>
      <c r="K159" s="25">
        <v>6.39</v>
      </c>
      <c r="L159" s="34">
        <v>2.41</v>
      </c>
      <c r="M159" s="65">
        <f>F158*M158*K159</f>
        <v>27.005580544157365</v>
      </c>
      <c r="N159" s="66">
        <f>G158*N158*L159</f>
        <v>31.067969339622643</v>
      </c>
      <c r="O159" s="55"/>
    </row>
    <row r="160" spans="1:16" ht="20.149999999999999" customHeight="1" x14ac:dyDescent="0.35">
      <c r="A160" s="176">
        <v>80</v>
      </c>
      <c r="B160" s="47">
        <v>1489</v>
      </c>
      <c r="C160" s="47">
        <v>1489</v>
      </c>
      <c r="D160" s="47">
        <v>881</v>
      </c>
      <c r="E160" s="47">
        <v>881</v>
      </c>
      <c r="F160" s="47">
        <f>C160-B160</f>
        <v>0</v>
      </c>
      <c r="G160" s="47">
        <f t="shared" si="5"/>
        <v>0</v>
      </c>
      <c r="H160" s="47">
        <f t="shared" si="3"/>
        <v>0</v>
      </c>
      <c r="I160" s="47">
        <f t="shared" si="3"/>
        <v>0</v>
      </c>
      <c r="J160" s="145">
        <f t="shared" si="4"/>
        <v>0</v>
      </c>
      <c r="K160" s="4">
        <v>6.39</v>
      </c>
      <c r="L160" s="4">
        <v>2.41</v>
      </c>
      <c r="M160" s="30">
        <f>$C$813</f>
        <v>2.1237313755127253E-2</v>
      </c>
      <c r="N160" s="47">
        <f>$E$813</f>
        <v>8.3709568733153633E-2</v>
      </c>
      <c r="O160" s="59"/>
    </row>
    <row r="161" spans="1:15" ht="20.149999999999999" customHeight="1" x14ac:dyDescent="0.35">
      <c r="A161" s="176"/>
      <c r="B161" s="47"/>
      <c r="C161" s="47"/>
      <c r="D161" s="47"/>
      <c r="E161" s="47"/>
      <c r="F161" s="47"/>
      <c r="G161" s="47"/>
      <c r="H161" s="47"/>
      <c r="I161" s="47"/>
      <c r="J161" s="145">
        <f>M161+N161</f>
        <v>0</v>
      </c>
      <c r="K161" s="4">
        <v>6.39</v>
      </c>
      <c r="L161" s="4">
        <v>2.41</v>
      </c>
      <c r="M161" s="146">
        <f>F160*M160*K161</f>
        <v>0</v>
      </c>
      <c r="N161" s="147">
        <f>G160*N160*L161</f>
        <v>0</v>
      </c>
      <c r="O161" s="59"/>
    </row>
    <row r="162" spans="1:15" ht="20.149999999999999" customHeight="1" x14ac:dyDescent="0.35">
      <c r="A162" s="173">
        <v>81</v>
      </c>
      <c r="B162" s="1">
        <v>6817</v>
      </c>
      <c r="C162" s="1">
        <v>6949</v>
      </c>
      <c r="D162" s="1">
        <v>3383</v>
      </c>
      <c r="E162" s="1">
        <v>3452</v>
      </c>
      <c r="F162" s="1">
        <f>C162-B162</f>
        <v>132</v>
      </c>
      <c r="G162" s="1">
        <f t="shared" si="5"/>
        <v>69</v>
      </c>
      <c r="H162" s="1">
        <f t="shared" si="3"/>
        <v>0</v>
      </c>
      <c r="I162" s="1">
        <f t="shared" si="3"/>
        <v>0</v>
      </c>
      <c r="J162" s="76">
        <f t="shared" si="4"/>
        <v>0</v>
      </c>
      <c r="K162" s="6">
        <v>0</v>
      </c>
      <c r="L162" s="6">
        <v>0</v>
      </c>
      <c r="M162" s="27">
        <f>$C$813</f>
        <v>2.1237313755127253E-2</v>
      </c>
      <c r="N162" s="1">
        <f>$E$813</f>
        <v>8.3709568733153633E-2</v>
      </c>
      <c r="O162" s="52" t="s">
        <v>5</v>
      </c>
    </row>
    <row r="163" spans="1:15" ht="20.149999999999999" customHeight="1" x14ac:dyDescent="0.35">
      <c r="A163" s="173"/>
      <c r="B163" s="1"/>
      <c r="C163" s="1"/>
      <c r="D163" s="1"/>
      <c r="E163" s="1"/>
      <c r="F163" s="1"/>
      <c r="G163" s="1"/>
      <c r="H163" s="1"/>
      <c r="I163" s="1"/>
      <c r="J163" s="76">
        <f>M163+N163</f>
        <v>31.833313590810853</v>
      </c>
      <c r="K163" s="6">
        <v>6.39</v>
      </c>
      <c r="L163" s="148">
        <v>2.41</v>
      </c>
      <c r="M163" s="63">
        <f>F162*M162*K163</f>
        <v>17.913249406174735</v>
      </c>
      <c r="N163" s="64">
        <f>G162*N162*L163</f>
        <v>13.92006418463612</v>
      </c>
      <c r="O163" s="52"/>
    </row>
    <row r="164" spans="1:15" ht="20.149999999999999" customHeight="1" x14ac:dyDescent="0.35">
      <c r="A164" s="178">
        <v>82</v>
      </c>
      <c r="B164" s="3">
        <v>2031</v>
      </c>
      <c r="C164" s="3">
        <v>2031</v>
      </c>
      <c r="D164" s="3">
        <v>898</v>
      </c>
      <c r="E164" s="3">
        <v>898</v>
      </c>
      <c r="F164" s="3">
        <f>C164-B164</f>
        <v>0</v>
      </c>
      <c r="G164" s="3">
        <f t="shared" si="5"/>
        <v>0</v>
      </c>
      <c r="H164" s="3">
        <f t="shared" si="3"/>
        <v>0</v>
      </c>
      <c r="I164" s="3">
        <f t="shared" si="3"/>
        <v>0</v>
      </c>
      <c r="J164" s="77">
        <f t="shared" si="4"/>
        <v>0</v>
      </c>
      <c r="K164" s="4">
        <v>6.39</v>
      </c>
      <c r="L164" s="4">
        <v>2.41</v>
      </c>
      <c r="M164" s="28">
        <f>$C$813</f>
        <v>2.1237313755127253E-2</v>
      </c>
      <c r="N164" s="3">
        <f>$E$813</f>
        <v>8.3709568733153633E-2</v>
      </c>
      <c r="O164" s="57"/>
    </row>
    <row r="165" spans="1:15" ht="20.149999999999999" customHeight="1" x14ac:dyDescent="0.35">
      <c r="A165" s="175"/>
      <c r="B165" s="2"/>
      <c r="C165" s="2"/>
      <c r="D165" s="2"/>
      <c r="E165" s="2"/>
      <c r="F165" s="2"/>
      <c r="G165" s="2"/>
      <c r="H165" s="3"/>
      <c r="I165" s="3"/>
      <c r="J165" s="79">
        <f>M165+N165</f>
        <v>0</v>
      </c>
      <c r="K165" s="4">
        <v>6.39</v>
      </c>
      <c r="L165" s="4">
        <v>2.41</v>
      </c>
      <c r="M165" s="67">
        <f>F164*M164*K165</f>
        <v>0</v>
      </c>
      <c r="N165" s="68">
        <f>G164*N164*L165</f>
        <v>0</v>
      </c>
      <c r="O165" s="54"/>
    </row>
    <row r="166" spans="1:15" ht="20.149999999999999" customHeight="1" x14ac:dyDescent="0.35">
      <c r="A166" s="175">
        <v>83</v>
      </c>
      <c r="B166" s="2">
        <v>2409</v>
      </c>
      <c r="C166" s="2">
        <v>2409</v>
      </c>
      <c r="D166" s="2">
        <v>905</v>
      </c>
      <c r="E166" s="2">
        <v>905</v>
      </c>
      <c r="F166" s="2">
        <f>C166-B166</f>
        <v>0</v>
      </c>
      <c r="G166" s="2">
        <f t="shared" si="5"/>
        <v>0</v>
      </c>
      <c r="H166" s="3">
        <f t="shared" si="3"/>
        <v>0</v>
      </c>
      <c r="I166" s="3">
        <f t="shared" si="3"/>
        <v>0</v>
      </c>
      <c r="J166" s="79">
        <f t="shared" si="4"/>
        <v>0</v>
      </c>
      <c r="K166" s="4">
        <v>6.39</v>
      </c>
      <c r="L166" s="4">
        <v>2.41</v>
      </c>
      <c r="M166" s="28">
        <f>$C$813</f>
        <v>2.1237313755127253E-2</v>
      </c>
      <c r="N166" s="3">
        <f>$E$813</f>
        <v>8.3709568733153633E-2</v>
      </c>
      <c r="O166" s="54"/>
    </row>
    <row r="167" spans="1:15" ht="20.149999999999999" customHeight="1" x14ac:dyDescent="0.35">
      <c r="A167" s="175"/>
      <c r="B167" s="2"/>
      <c r="C167" s="2"/>
      <c r="D167" s="2"/>
      <c r="E167" s="2"/>
      <c r="F167" s="2"/>
      <c r="G167" s="2"/>
      <c r="H167" s="3"/>
      <c r="I167" s="3"/>
      <c r="J167" s="79">
        <f>M167+N167</f>
        <v>0</v>
      </c>
      <c r="K167" s="4">
        <v>6.39</v>
      </c>
      <c r="L167" s="4">
        <v>2.41</v>
      </c>
      <c r="M167" s="67">
        <f>F166*M166*K167</f>
        <v>0</v>
      </c>
      <c r="N167" s="68">
        <f>G166*N166*L167</f>
        <v>0</v>
      </c>
      <c r="O167" s="54"/>
    </row>
    <row r="168" spans="1:15" ht="20.149999999999999" customHeight="1" x14ac:dyDescent="0.35">
      <c r="A168" s="175">
        <v>84</v>
      </c>
      <c r="B168" s="2">
        <v>3993</v>
      </c>
      <c r="C168" s="2">
        <v>4001</v>
      </c>
      <c r="D168" s="2">
        <v>949</v>
      </c>
      <c r="E168" s="2">
        <v>951</v>
      </c>
      <c r="F168" s="2">
        <f>C168-B168</f>
        <v>8</v>
      </c>
      <c r="G168" s="2">
        <f t="shared" si="5"/>
        <v>2</v>
      </c>
      <c r="H168" s="3">
        <f t="shared" si="3"/>
        <v>51.12</v>
      </c>
      <c r="I168" s="3">
        <f t="shared" si="3"/>
        <v>4.82</v>
      </c>
      <c r="J168" s="79">
        <f t="shared" si="4"/>
        <v>55.94</v>
      </c>
      <c r="K168" s="4">
        <v>6.39</v>
      </c>
      <c r="L168" s="4">
        <v>2.41</v>
      </c>
      <c r="M168" s="28">
        <f>$C$813</f>
        <v>2.1237313755127253E-2</v>
      </c>
      <c r="N168" s="3">
        <f>$E$813</f>
        <v>8.3709568733153633E-2</v>
      </c>
      <c r="O168" s="54"/>
    </row>
    <row r="169" spans="1:15" ht="20.149999999999999" customHeight="1" x14ac:dyDescent="0.35">
      <c r="A169" s="175"/>
      <c r="B169" s="2"/>
      <c r="C169" s="2"/>
      <c r="D169" s="2"/>
      <c r="E169" s="2"/>
      <c r="F169" s="2"/>
      <c r="G169" s="2"/>
      <c r="H169" s="3"/>
      <c r="I169" s="3"/>
      <c r="J169" s="79">
        <f>M169+N169</f>
        <v>1.4891316004559054</v>
      </c>
      <c r="K169" s="4">
        <v>6.39</v>
      </c>
      <c r="L169" s="4">
        <v>2.41</v>
      </c>
      <c r="M169" s="67">
        <f>F168*M168*K169</f>
        <v>1.085651479162105</v>
      </c>
      <c r="N169" s="68">
        <f>G168*N168*L169</f>
        <v>0.40348012129380051</v>
      </c>
      <c r="O169" s="54"/>
    </row>
    <row r="170" spans="1:15" ht="28.5" customHeight="1" x14ac:dyDescent="0.35">
      <c r="A170" s="175">
        <v>85</v>
      </c>
      <c r="B170" s="2">
        <v>17481</v>
      </c>
      <c r="C170" s="2">
        <v>17481</v>
      </c>
      <c r="D170" s="2">
        <v>9560</v>
      </c>
      <c r="E170" s="2">
        <v>9560</v>
      </c>
      <c r="F170" s="2">
        <f>C170-B170</f>
        <v>0</v>
      </c>
      <c r="G170" s="2">
        <f t="shared" si="5"/>
        <v>0</v>
      </c>
      <c r="H170" s="3">
        <f t="shared" si="3"/>
        <v>0</v>
      </c>
      <c r="I170" s="3">
        <f t="shared" si="3"/>
        <v>0</v>
      </c>
      <c r="J170" s="79">
        <f t="shared" si="4"/>
        <v>0</v>
      </c>
      <c r="K170" s="4">
        <v>6.39</v>
      </c>
      <c r="L170" s="4">
        <v>2.41</v>
      </c>
      <c r="M170" s="28">
        <f>$C$813</f>
        <v>2.1237313755127253E-2</v>
      </c>
      <c r="N170" s="3">
        <f>$E$813</f>
        <v>8.3709568733153633E-2</v>
      </c>
      <c r="O170" s="56"/>
    </row>
    <row r="171" spans="1:15" ht="21.75" customHeight="1" x14ac:dyDescent="0.35">
      <c r="A171" s="175"/>
      <c r="B171" s="2"/>
      <c r="C171" s="2"/>
      <c r="D171" s="2"/>
      <c r="E171" s="2"/>
      <c r="F171" s="2"/>
      <c r="G171" s="2"/>
      <c r="H171" s="3"/>
      <c r="I171" s="3"/>
      <c r="J171" s="79">
        <f>M171+N171</f>
        <v>0</v>
      </c>
      <c r="K171" s="4">
        <v>6.39</v>
      </c>
      <c r="L171" s="4">
        <v>2.41</v>
      </c>
      <c r="M171" s="67">
        <f>F170*M170*K171</f>
        <v>0</v>
      </c>
      <c r="N171" s="68">
        <f>G170*N170*L171</f>
        <v>0</v>
      </c>
      <c r="O171" s="56"/>
    </row>
    <row r="172" spans="1:15" ht="20.149999999999999" customHeight="1" x14ac:dyDescent="0.35">
      <c r="A172" s="175">
        <v>86</v>
      </c>
      <c r="B172" s="2">
        <v>2938</v>
      </c>
      <c r="C172" s="2">
        <v>2939</v>
      </c>
      <c r="D172" s="2">
        <v>2107</v>
      </c>
      <c r="E172" s="2">
        <v>2112</v>
      </c>
      <c r="F172" s="2">
        <f>C172-B172</f>
        <v>1</v>
      </c>
      <c r="G172" s="2">
        <f t="shared" si="5"/>
        <v>5</v>
      </c>
      <c r="H172" s="3">
        <f t="shared" si="3"/>
        <v>6.39</v>
      </c>
      <c r="I172" s="3">
        <f t="shared" si="3"/>
        <v>12.05</v>
      </c>
      <c r="J172" s="79">
        <f t="shared" si="4"/>
        <v>18.440000000000001</v>
      </c>
      <c r="K172" s="4">
        <v>6.39</v>
      </c>
      <c r="L172" s="4">
        <v>2.41</v>
      </c>
      <c r="M172" s="28">
        <f>$C$813</f>
        <v>2.1237313755127253E-2</v>
      </c>
      <c r="N172" s="3">
        <f>$E$813</f>
        <v>8.3709568733153633E-2</v>
      </c>
      <c r="O172" s="54"/>
    </row>
    <row r="173" spans="1:15" ht="20.149999999999999" customHeight="1" x14ac:dyDescent="0.35">
      <c r="A173" s="175"/>
      <c r="B173" s="2"/>
      <c r="C173" s="2"/>
      <c r="D173" s="2"/>
      <c r="E173" s="2"/>
      <c r="F173" s="2"/>
      <c r="G173" s="2"/>
      <c r="H173" s="3"/>
      <c r="I173" s="3"/>
      <c r="J173" s="79">
        <f>M173+N173</f>
        <v>1.1444067381297645</v>
      </c>
      <c r="K173" s="4">
        <v>6.39</v>
      </c>
      <c r="L173" s="4">
        <v>2.41</v>
      </c>
      <c r="M173" s="67">
        <f>F172*M172*K173</f>
        <v>0.13570643489526313</v>
      </c>
      <c r="N173" s="68">
        <f>G172*N172*L173</f>
        <v>1.0087003032345012</v>
      </c>
      <c r="O173" s="54"/>
    </row>
    <row r="174" spans="1:15" ht="20.149999999999999" customHeight="1" x14ac:dyDescent="0.35">
      <c r="A174" s="175">
        <v>87</v>
      </c>
      <c r="B174" s="2">
        <v>847</v>
      </c>
      <c r="C174" s="2">
        <v>969</v>
      </c>
      <c r="D174" s="2">
        <v>124</v>
      </c>
      <c r="E174" s="2">
        <v>191</v>
      </c>
      <c r="F174" s="2">
        <f>C174-B174</f>
        <v>122</v>
      </c>
      <c r="G174" s="2">
        <f t="shared" si="5"/>
        <v>67</v>
      </c>
      <c r="H174" s="3">
        <f t="shared" si="3"/>
        <v>779.57999999999993</v>
      </c>
      <c r="I174" s="3">
        <f t="shared" si="3"/>
        <v>161.47</v>
      </c>
      <c r="J174" s="79">
        <f t="shared" si="4"/>
        <v>941.05</v>
      </c>
      <c r="K174" s="4">
        <v>6.39</v>
      </c>
      <c r="L174" s="4">
        <v>2.41</v>
      </c>
      <c r="M174" s="28">
        <f>$C$813</f>
        <v>2.1237313755127253E-2</v>
      </c>
      <c r="N174" s="3">
        <f>$E$813</f>
        <v>8.3709568733153633E-2</v>
      </c>
      <c r="O174" s="54"/>
    </row>
    <row r="175" spans="1:15" ht="20.149999999999999" customHeight="1" x14ac:dyDescent="0.35">
      <c r="A175" s="175"/>
      <c r="B175" s="2"/>
      <c r="C175" s="2"/>
      <c r="D175" s="2"/>
      <c r="E175" s="2"/>
      <c r="F175" s="2"/>
      <c r="G175" s="2"/>
      <c r="H175" s="3"/>
      <c r="I175" s="3"/>
      <c r="J175" s="79">
        <f>M175+N175</f>
        <v>30.072769120564423</v>
      </c>
      <c r="K175" s="4">
        <v>6.39</v>
      </c>
      <c r="L175" s="4">
        <v>2.41</v>
      </c>
      <c r="M175" s="67">
        <f>F174*M174*K175</f>
        <v>16.556185057222105</v>
      </c>
      <c r="N175" s="68">
        <f>G174*N174*L175</f>
        <v>13.516584063342318</v>
      </c>
      <c r="O175" s="54"/>
    </row>
    <row r="176" spans="1:15" ht="20.149999999999999" customHeight="1" x14ac:dyDescent="0.35">
      <c r="A176" s="178">
        <v>88</v>
      </c>
      <c r="B176" s="3">
        <v>122</v>
      </c>
      <c r="C176" s="3">
        <v>122</v>
      </c>
      <c r="D176" s="3">
        <v>78</v>
      </c>
      <c r="E176" s="3">
        <v>78</v>
      </c>
      <c r="F176" s="3">
        <f>C176-B176</f>
        <v>0</v>
      </c>
      <c r="G176" s="3">
        <f t="shared" si="5"/>
        <v>0</v>
      </c>
      <c r="H176" s="3">
        <f t="shared" si="3"/>
        <v>0</v>
      </c>
      <c r="I176" s="3">
        <f t="shared" si="3"/>
        <v>0</v>
      </c>
      <c r="J176" s="77">
        <f t="shared" si="4"/>
        <v>0</v>
      </c>
      <c r="K176" s="4">
        <v>6.39</v>
      </c>
      <c r="L176" s="4">
        <v>2.41</v>
      </c>
      <c r="M176" s="28">
        <f>$C$813</f>
        <v>2.1237313755127253E-2</v>
      </c>
      <c r="N176" s="3">
        <f>$E$813</f>
        <v>8.3709568733153633E-2</v>
      </c>
      <c r="O176" s="57"/>
    </row>
    <row r="177" spans="1:15" ht="20.149999999999999" customHeight="1" x14ac:dyDescent="0.35">
      <c r="A177" s="181"/>
      <c r="B177" s="3"/>
      <c r="C177" s="3"/>
      <c r="D177" s="3"/>
      <c r="E177" s="3"/>
      <c r="F177" s="3"/>
      <c r="G177" s="3"/>
      <c r="H177" s="3"/>
      <c r="I177" s="3"/>
      <c r="J177" s="79">
        <f>M177+N177</f>
        <v>0</v>
      </c>
      <c r="K177" s="4">
        <v>6.39</v>
      </c>
      <c r="L177" s="4">
        <v>2.41</v>
      </c>
      <c r="M177" s="67">
        <f>F176*M176*K177</f>
        <v>0</v>
      </c>
      <c r="N177" s="68">
        <f>G176*N176*L177</f>
        <v>0</v>
      </c>
      <c r="O177" s="57"/>
    </row>
    <row r="178" spans="1:15" ht="20.149999999999999" customHeight="1" x14ac:dyDescent="0.35">
      <c r="A178" s="177">
        <v>89</v>
      </c>
      <c r="B178" s="2">
        <v>279</v>
      </c>
      <c r="C178" s="2">
        <v>279</v>
      </c>
      <c r="D178" s="2">
        <v>150</v>
      </c>
      <c r="E178" s="2">
        <v>150</v>
      </c>
      <c r="F178" s="2">
        <f>C178-B178</f>
        <v>0</v>
      </c>
      <c r="G178" s="2">
        <f t="shared" si="5"/>
        <v>0</v>
      </c>
      <c r="H178" s="3">
        <f t="shared" si="3"/>
        <v>0</v>
      </c>
      <c r="I178" s="3">
        <f t="shared" si="3"/>
        <v>0</v>
      </c>
      <c r="J178" s="79">
        <f t="shared" si="4"/>
        <v>0</v>
      </c>
      <c r="K178" s="4">
        <v>6.39</v>
      </c>
      <c r="L178" s="4">
        <v>2.41</v>
      </c>
      <c r="M178" s="28">
        <f>$C$813</f>
        <v>2.1237313755127253E-2</v>
      </c>
      <c r="N178" s="3">
        <f>$E$813</f>
        <v>8.3709568733153633E-2</v>
      </c>
      <c r="O178" s="54"/>
    </row>
    <row r="179" spans="1:15" ht="20.149999999999999" customHeight="1" x14ac:dyDescent="0.35">
      <c r="A179" s="177"/>
      <c r="B179" s="2"/>
      <c r="C179" s="2"/>
      <c r="D179" s="2"/>
      <c r="E179" s="2"/>
      <c r="F179" s="2"/>
      <c r="G179" s="2"/>
      <c r="H179" s="3"/>
      <c r="I179" s="3"/>
      <c r="J179" s="79">
        <f>M179+N179</f>
        <v>0</v>
      </c>
      <c r="K179" s="4">
        <v>6.39</v>
      </c>
      <c r="L179" s="4">
        <v>2.41</v>
      </c>
      <c r="M179" s="67">
        <f>F178*M178*K179</f>
        <v>0</v>
      </c>
      <c r="N179" s="68">
        <f>G178*N178*L179</f>
        <v>0</v>
      </c>
      <c r="O179" s="54"/>
    </row>
    <row r="180" spans="1:15" ht="20.149999999999999" customHeight="1" x14ac:dyDescent="0.35">
      <c r="A180" s="173">
        <v>90</v>
      </c>
      <c r="B180" s="1">
        <v>1023</v>
      </c>
      <c r="C180" s="1">
        <v>1023</v>
      </c>
      <c r="D180" s="1">
        <v>1486</v>
      </c>
      <c r="E180" s="1">
        <v>1486</v>
      </c>
      <c r="F180" s="1">
        <f>C180-B180</f>
        <v>0</v>
      </c>
      <c r="G180" s="1">
        <f t="shared" si="5"/>
        <v>0</v>
      </c>
      <c r="H180" s="1">
        <f t="shared" si="3"/>
        <v>0</v>
      </c>
      <c r="I180" s="1">
        <f t="shared" si="3"/>
        <v>0</v>
      </c>
      <c r="J180" s="76">
        <f t="shared" si="4"/>
        <v>0</v>
      </c>
      <c r="K180" s="6">
        <v>0</v>
      </c>
      <c r="L180" s="6">
        <v>0</v>
      </c>
      <c r="M180" s="27">
        <f>$C$813</f>
        <v>2.1237313755127253E-2</v>
      </c>
      <c r="N180" s="1">
        <f>$E$813</f>
        <v>8.3709568733153633E-2</v>
      </c>
      <c r="O180" s="52" t="s">
        <v>5</v>
      </c>
    </row>
    <row r="181" spans="1:15" ht="20.149999999999999" customHeight="1" x14ac:dyDescent="0.35">
      <c r="A181" s="173"/>
      <c r="B181" s="1"/>
      <c r="C181" s="1"/>
      <c r="D181" s="1"/>
      <c r="E181" s="1"/>
      <c r="F181" s="1"/>
      <c r="G181" s="1"/>
      <c r="H181" s="1"/>
      <c r="I181" s="1"/>
      <c r="J181" s="76">
        <f>M181+N181</f>
        <v>0</v>
      </c>
      <c r="K181" s="6">
        <v>6.39</v>
      </c>
      <c r="L181" s="148">
        <v>2.41</v>
      </c>
      <c r="M181" s="63">
        <f>F180*M180*K181</f>
        <v>0</v>
      </c>
      <c r="N181" s="64">
        <f>G180*N180*L181</f>
        <v>0</v>
      </c>
      <c r="O181" s="52"/>
    </row>
    <row r="182" spans="1:15" ht="20.149999999999999" customHeight="1" x14ac:dyDescent="0.35">
      <c r="A182" s="175">
        <v>91</v>
      </c>
      <c r="B182" s="2">
        <v>3866</v>
      </c>
      <c r="C182" s="2">
        <v>3866</v>
      </c>
      <c r="D182" s="2">
        <v>1662</v>
      </c>
      <c r="E182" s="2">
        <v>1662</v>
      </c>
      <c r="F182" s="2">
        <f>C182-B182</f>
        <v>0</v>
      </c>
      <c r="G182" s="2">
        <f t="shared" si="5"/>
        <v>0</v>
      </c>
      <c r="H182" s="3">
        <f t="shared" si="3"/>
        <v>0</v>
      </c>
      <c r="I182" s="3">
        <f t="shared" si="3"/>
        <v>0</v>
      </c>
      <c r="J182" s="79">
        <f t="shared" si="4"/>
        <v>0</v>
      </c>
      <c r="K182" s="4">
        <v>6.39</v>
      </c>
      <c r="L182" s="4">
        <v>2.41</v>
      </c>
      <c r="M182" s="30">
        <f>$C$813</f>
        <v>2.1237313755127253E-2</v>
      </c>
      <c r="N182" s="47">
        <f>$E$813</f>
        <v>8.3709568733153633E-2</v>
      </c>
      <c r="O182" s="54"/>
    </row>
    <row r="183" spans="1:15" ht="20.149999999999999" customHeight="1" x14ac:dyDescent="0.35">
      <c r="A183" s="175"/>
      <c r="B183" s="2"/>
      <c r="C183" s="2"/>
      <c r="D183" s="2"/>
      <c r="E183" s="2"/>
      <c r="F183" s="2"/>
      <c r="G183" s="2"/>
      <c r="H183" s="3"/>
      <c r="I183" s="3"/>
      <c r="J183" s="79">
        <f>M183+N183</f>
        <v>0</v>
      </c>
      <c r="K183" s="4">
        <v>6.39</v>
      </c>
      <c r="L183" s="4">
        <v>2.41</v>
      </c>
      <c r="M183" s="67">
        <f>F182*M182*K183</f>
        <v>0</v>
      </c>
      <c r="N183" s="68">
        <f>G182*N182*L183</f>
        <v>0</v>
      </c>
      <c r="O183" s="54"/>
    </row>
    <row r="184" spans="1:15" ht="20.149999999999999" customHeight="1" x14ac:dyDescent="0.35">
      <c r="A184" s="175">
        <v>92</v>
      </c>
      <c r="B184" s="2">
        <v>91</v>
      </c>
      <c r="C184" s="2">
        <v>91</v>
      </c>
      <c r="D184" s="2">
        <v>19</v>
      </c>
      <c r="E184" s="2">
        <v>19</v>
      </c>
      <c r="F184" s="2">
        <f>C184-B184</f>
        <v>0</v>
      </c>
      <c r="G184" s="2">
        <f t="shared" si="5"/>
        <v>0</v>
      </c>
      <c r="H184" s="3">
        <f t="shared" si="3"/>
        <v>0</v>
      </c>
      <c r="I184" s="3">
        <f t="shared" si="3"/>
        <v>0</v>
      </c>
      <c r="J184" s="79">
        <f t="shared" si="4"/>
        <v>0</v>
      </c>
      <c r="K184" s="4">
        <v>6.39</v>
      </c>
      <c r="L184" s="4">
        <v>2.41</v>
      </c>
      <c r="M184" s="28">
        <f>$C$813</f>
        <v>2.1237313755127253E-2</v>
      </c>
      <c r="N184" s="3">
        <f>$E$813</f>
        <v>8.3709568733153633E-2</v>
      </c>
      <c r="O184" s="54"/>
    </row>
    <row r="185" spans="1:15" ht="20.149999999999999" customHeight="1" x14ac:dyDescent="0.35">
      <c r="A185" s="175"/>
      <c r="B185" s="2"/>
      <c r="C185" s="2"/>
      <c r="D185" s="2"/>
      <c r="E185" s="2"/>
      <c r="F185" s="2"/>
      <c r="G185" s="2"/>
      <c r="H185" s="3"/>
      <c r="I185" s="3"/>
      <c r="J185" s="79">
        <f>M185+N185</f>
        <v>0</v>
      </c>
      <c r="K185" s="4">
        <v>6.39</v>
      </c>
      <c r="L185" s="4">
        <v>2.41</v>
      </c>
      <c r="M185" s="67">
        <f>F184*M184*K185</f>
        <v>0</v>
      </c>
      <c r="N185" s="68">
        <f>G184*N184*L185</f>
        <v>0</v>
      </c>
      <c r="O185" s="54"/>
    </row>
    <row r="186" spans="1:15" ht="20.149999999999999" customHeight="1" x14ac:dyDescent="0.35">
      <c r="A186" s="175">
        <v>93</v>
      </c>
      <c r="B186" s="2">
        <v>28.21</v>
      </c>
      <c r="C186" s="2">
        <v>28.21</v>
      </c>
      <c r="D186" s="2">
        <v>0</v>
      </c>
      <c r="E186" s="2">
        <v>0</v>
      </c>
      <c r="F186" s="2">
        <f>C186-B186</f>
        <v>0</v>
      </c>
      <c r="G186" s="2">
        <f t="shared" si="5"/>
        <v>0</v>
      </c>
      <c r="H186" s="3">
        <f t="shared" si="3"/>
        <v>0</v>
      </c>
      <c r="I186" s="3">
        <f t="shared" si="3"/>
        <v>0</v>
      </c>
      <c r="J186" s="79">
        <f t="shared" si="4"/>
        <v>0</v>
      </c>
      <c r="K186" s="4">
        <v>6.39</v>
      </c>
      <c r="L186" s="4">
        <v>2.41</v>
      </c>
      <c r="M186" s="28">
        <f>$C$813</f>
        <v>2.1237313755127253E-2</v>
      </c>
      <c r="N186" s="3">
        <f>$E$813</f>
        <v>8.3709568733153633E-2</v>
      </c>
      <c r="O186" s="54"/>
    </row>
    <row r="187" spans="1:15" ht="20.149999999999999" customHeight="1" x14ac:dyDescent="0.35">
      <c r="A187" s="175"/>
      <c r="B187" s="2"/>
      <c r="C187" s="2"/>
      <c r="D187" s="2"/>
      <c r="E187" s="2"/>
      <c r="F187" s="2"/>
      <c r="G187" s="2"/>
      <c r="H187" s="3"/>
      <c r="I187" s="3"/>
      <c r="J187" s="79">
        <f>M187+N187</f>
        <v>0</v>
      </c>
      <c r="K187" s="4">
        <v>6.39</v>
      </c>
      <c r="L187" s="4">
        <v>2.41</v>
      </c>
      <c r="M187" s="67">
        <f>F186*M186*K187</f>
        <v>0</v>
      </c>
      <c r="N187" s="68">
        <f>G186*N186*L187</f>
        <v>0</v>
      </c>
      <c r="O187" s="54"/>
    </row>
    <row r="188" spans="1:15" ht="20.149999999999999" customHeight="1" x14ac:dyDescent="0.35">
      <c r="A188" s="173">
        <v>94</v>
      </c>
      <c r="B188" s="17">
        <v>43850</v>
      </c>
      <c r="C188" s="17">
        <v>44500</v>
      </c>
      <c r="D188" s="17">
        <v>19800</v>
      </c>
      <c r="E188" s="17">
        <v>20050</v>
      </c>
      <c r="F188" s="17">
        <f>C188-B188</f>
        <v>650</v>
      </c>
      <c r="G188" s="17">
        <f t="shared" si="5"/>
        <v>250</v>
      </c>
      <c r="H188" s="1">
        <f t="shared" si="3"/>
        <v>0</v>
      </c>
      <c r="I188" s="1">
        <f t="shared" si="3"/>
        <v>0</v>
      </c>
      <c r="J188" s="76">
        <f t="shared" si="4"/>
        <v>0</v>
      </c>
      <c r="K188" s="6">
        <v>0</v>
      </c>
      <c r="L188" s="6">
        <v>0</v>
      </c>
      <c r="M188" s="27">
        <f>$C$813</f>
        <v>2.1237313755127253E-2</v>
      </c>
      <c r="N188" s="1">
        <f>$E$813</f>
        <v>8.3709568733153633E-2</v>
      </c>
      <c r="O188" s="52" t="s">
        <v>5</v>
      </c>
    </row>
    <row r="189" spans="1:15" ht="20.149999999999999" customHeight="1" x14ac:dyDescent="0.35">
      <c r="A189" s="173"/>
      <c r="B189" s="1"/>
      <c r="C189" s="1"/>
      <c r="D189" s="1"/>
      <c r="E189" s="1"/>
      <c r="F189" s="1"/>
      <c r="G189" s="1"/>
      <c r="H189" s="1"/>
      <c r="I189" s="1"/>
      <c r="J189" s="76">
        <f>M189+N189</f>
        <v>138.64419784364611</v>
      </c>
      <c r="K189" s="6">
        <v>6.39</v>
      </c>
      <c r="L189" s="148">
        <v>2.41</v>
      </c>
      <c r="M189" s="63">
        <f>F188*M188*K189</f>
        <v>88.209182681921035</v>
      </c>
      <c r="N189" s="64">
        <f>G188*N188*L189</f>
        <v>50.435015161725069</v>
      </c>
      <c r="O189" s="52"/>
    </row>
    <row r="190" spans="1:15" ht="20.149999999999999" customHeight="1" x14ac:dyDescent="0.35">
      <c r="A190" s="175">
        <v>95</v>
      </c>
      <c r="B190" s="2">
        <v>18705</v>
      </c>
      <c r="C190" s="2">
        <v>19609</v>
      </c>
      <c r="D190" s="2">
        <v>10739</v>
      </c>
      <c r="E190" s="2">
        <v>11269</v>
      </c>
      <c r="F190" s="2">
        <f>C190-B190</f>
        <v>904</v>
      </c>
      <c r="G190" s="2">
        <f t="shared" si="5"/>
        <v>530</v>
      </c>
      <c r="H190" s="3">
        <f t="shared" si="3"/>
        <v>5776.5599999999995</v>
      </c>
      <c r="I190" s="3">
        <f t="shared" si="3"/>
        <v>1277.3000000000002</v>
      </c>
      <c r="J190" s="79">
        <f t="shared" si="4"/>
        <v>7053.86</v>
      </c>
      <c r="K190" s="4">
        <v>6.39</v>
      </c>
      <c r="L190" s="4">
        <v>2.41</v>
      </c>
      <c r="M190" s="28">
        <f>$C$813</f>
        <v>2.1237313755127253E-2</v>
      </c>
      <c r="N190" s="3">
        <f>$E$813</f>
        <v>8.3709568733153633E-2</v>
      </c>
      <c r="O190" s="54"/>
    </row>
    <row r="191" spans="1:15" ht="20.149999999999999" customHeight="1" x14ac:dyDescent="0.35">
      <c r="A191" s="175"/>
      <c r="B191" s="2"/>
      <c r="C191" s="2"/>
      <c r="D191" s="2"/>
      <c r="E191" s="2"/>
      <c r="F191" s="2"/>
      <c r="G191" s="2"/>
      <c r="H191" s="3"/>
      <c r="I191" s="3"/>
      <c r="J191" s="79">
        <f>M191+N191</f>
        <v>229.60084928817503</v>
      </c>
      <c r="K191" s="4">
        <v>6.39</v>
      </c>
      <c r="L191" s="4">
        <v>2.41</v>
      </c>
      <c r="M191" s="67">
        <f>F190*M190*K191</f>
        <v>122.67861714531787</v>
      </c>
      <c r="N191" s="68">
        <f>G190*N190*L191</f>
        <v>106.92223214285714</v>
      </c>
      <c r="O191" s="54"/>
    </row>
    <row r="192" spans="1:15" ht="20.149999999999999" customHeight="1" x14ac:dyDescent="0.35">
      <c r="A192" s="173">
        <v>96.97</v>
      </c>
      <c r="B192" s="1">
        <v>7941</v>
      </c>
      <c r="C192" s="1">
        <v>8108</v>
      </c>
      <c r="D192" s="1">
        <v>4246</v>
      </c>
      <c r="E192" s="1">
        <v>4322</v>
      </c>
      <c r="F192" s="1">
        <f>C192-B192</f>
        <v>167</v>
      </c>
      <c r="G192" s="1">
        <f t="shared" si="5"/>
        <v>76</v>
      </c>
      <c r="H192" s="1">
        <f t="shared" si="3"/>
        <v>0</v>
      </c>
      <c r="I192" s="1">
        <f t="shared" si="3"/>
        <v>0</v>
      </c>
      <c r="J192" s="76">
        <f t="shared" si="4"/>
        <v>0</v>
      </c>
      <c r="K192" s="1">
        <v>0</v>
      </c>
      <c r="L192" s="1">
        <v>0</v>
      </c>
      <c r="M192" s="27">
        <f>$C$813</f>
        <v>2.1237313755127253E-2</v>
      </c>
      <c r="N192" s="1">
        <f>$E$813</f>
        <v>8.3709568733153633E-2</v>
      </c>
      <c r="O192" s="52" t="s">
        <v>5</v>
      </c>
    </row>
    <row r="193" spans="1:15" ht="20.149999999999999" customHeight="1" x14ac:dyDescent="0.35">
      <c r="A193" s="173"/>
      <c r="B193" s="1"/>
      <c r="C193" s="1"/>
      <c r="D193" s="1"/>
      <c r="E193" s="1"/>
      <c r="F193" s="1"/>
      <c r="G193" s="1"/>
      <c r="H193" s="1"/>
      <c r="I193" s="1"/>
      <c r="J193" s="76">
        <f>M193+N193</f>
        <v>37.995219236673364</v>
      </c>
      <c r="K193" s="6">
        <v>6.39</v>
      </c>
      <c r="L193" s="148">
        <v>2.41</v>
      </c>
      <c r="M193" s="63">
        <f>F192*M192*K193</f>
        <v>22.662974627508945</v>
      </c>
      <c r="N193" s="64">
        <f>G192*N192*L193</f>
        <v>15.332244609164421</v>
      </c>
      <c r="O193" s="52"/>
    </row>
    <row r="194" spans="1:15" ht="20.149999999999999" customHeight="1" x14ac:dyDescent="0.35">
      <c r="A194" s="175">
        <v>98</v>
      </c>
      <c r="B194" s="2">
        <v>1530</v>
      </c>
      <c r="C194" s="2">
        <v>1537</v>
      </c>
      <c r="D194" s="2">
        <v>487</v>
      </c>
      <c r="E194" s="2">
        <v>487</v>
      </c>
      <c r="F194" s="2">
        <f>C194-B194</f>
        <v>7</v>
      </c>
      <c r="G194" s="2">
        <f t="shared" si="5"/>
        <v>0</v>
      </c>
      <c r="H194" s="3">
        <f t="shared" si="3"/>
        <v>44.73</v>
      </c>
      <c r="I194" s="3">
        <f t="shared" si="3"/>
        <v>0</v>
      </c>
      <c r="J194" s="79">
        <f t="shared" si="4"/>
        <v>44.73</v>
      </c>
      <c r="K194" s="4">
        <v>6.39</v>
      </c>
      <c r="L194" s="4">
        <v>2.41</v>
      </c>
      <c r="M194" s="28">
        <f>$C$813</f>
        <v>2.1237313755127253E-2</v>
      </c>
      <c r="N194" s="3">
        <f>$E$813</f>
        <v>8.3709568733153633E-2</v>
      </c>
      <c r="O194" s="54"/>
    </row>
    <row r="195" spans="1:15" ht="20.149999999999999" customHeight="1" x14ac:dyDescent="0.35">
      <c r="A195" s="175"/>
      <c r="B195" s="2"/>
      <c r="C195" s="2"/>
      <c r="D195" s="2"/>
      <c r="E195" s="2"/>
      <c r="F195" s="2"/>
      <c r="G195" s="2"/>
      <c r="H195" s="3"/>
      <c r="I195" s="3"/>
      <c r="J195" s="79">
        <f>M195+N195</f>
        <v>0.94994504426684201</v>
      </c>
      <c r="K195" s="4">
        <v>6.39</v>
      </c>
      <c r="L195" s="4">
        <v>2.41</v>
      </c>
      <c r="M195" s="67">
        <f>F194*M194*K195</f>
        <v>0.94994504426684201</v>
      </c>
      <c r="N195" s="68">
        <f>G194*N194*L195</f>
        <v>0</v>
      </c>
      <c r="O195" s="54"/>
    </row>
    <row r="196" spans="1:15" ht="20.149999999999999" customHeight="1" x14ac:dyDescent="0.35">
      <c r="A196" s="175">
        <v>99</v>
      </c>
      <c r="B196" s="2">
        <v>3483</v>
      </c>
      <c r="C196" s="2">
        <v>3494</v>
      </c>
      <c r="D196" s="2">
        <v>2073</v>
      </c>
      <c r="E196" s="2">
        <v>2077</v>
      </c>
      <c r="F196" s="2">
        <f>C196-B196</f>
        <v>11</v>
      </c>
      <c r="G196" s="2">
        <f t="shared" si="5"/>
        <v>4</v>
      </c>
      <c r="H196" s="3">
        <f t="shared" si="3"/>
        <v>70.289999999999992</v>
      </c>
      <c r="I196" s="3">
        <f t="shared" si="3"/>
        <v>9.64</v>
      </c>
      <c r="J196" s="79">
        <f t="shared" si="4"/>
        <v>79.929999999999993</v>
      </c>
      <c r="K196" s="4">
        <v>6.39</v>
      </c>
      <c r="L196" s="4">
        <v>2.41</v>
      </c>
      <c r="M196" s="28">
        <f>$C$813</f>
        <v>2.1237313755127253E-2</v>
      </c>
      <c r="N196" s="3">
        <f>$E$813</f>
        <v>8.3709568733153633E-2</v>
      </c>
      <c r="O196" s="54"/>
    </row>
    <row r="197" spans="1:15" ht="20.149999999999999" customHeight="1" x14ac:dyDescent="0.35">
      <c r="A197" s="175"/>
      <c r="B197" s="2"/>
      <c r="C197" s="2"/>
      <c r="D197" s="2"/>
      <c r="E197" s="2"/>
      <c r="F197" s="2"/>
      <c r="G197" s="2"/>
      <c r="H197" s="3"/>
      <c r="I197" s="3"/>
      <c r="J197" s="79">
        <f>M197+N197</f>
        <v>2.2997310264354955</v>
      </c>
      <c r="K197" s="4">
        <v>6.39</v>
      </c>
      <c r="L197" s="4">
        <v>2.41</v>
      </c>
      <c r="M197" s="67">
        <f>F196*M196*K197</f>
        <v>1.4927707838478945</v>
      </c>
      <c r="N197" s="68">
        <f>G196*N196*L197</f>
        <v>0.80696024258760102</v>
      </c>
      <c r="O197" s="54"/>
    </row>
    <row r="198" spans="1:15" ht="20.149999999999999" customHeight="1" x14ac:dyDescent="0.35">
      <c r="A198" s="175">
        <v>100</v>
      </c>
      <c r="B198" s="2">
        <v>1788</v>
      </c>
      <c r="C198" s="2">
        <v>1790</v>
      </c>
      <c r="D198" s="2">
        <v>678</v>
      </c>
      <c r="E198" s="2">
        <v>678</v>
      </c>
      <c r="F198" s="2">
        <f>C198-B198</f>
        <v>2</v>
      </c>
      <c r="G198" s="2">
        <f t="shared" si="5"/>
        <v>0</v>
      </c>
      <c r="H198" s="3">
        <f t="shared" si="3"/>
        <v>12.78</v>
      </c>
      <c r="I198" s="3">
        <f t="shared" si="3"/>
        <v>0</v>
      </c>
      <c r="J198" s="79">
        <f t="shared" si="4"/>
        <v>12.78</v>
      </c>
      <c r="K198" s="4">
        <v>6.39</v>
      </c>
      <c r="L198" s="4">
        <v>2.41</v>
      </c>
      <c r="M198" s="28">
        <f t="shared" ref="M198:M260" si="6">$C$813</f>
        <v>2.1237313755127253E-2</v>
      </c>
      <c r="N198" s="3">
        <f t="shared" ref="N198:N260" si="7">$E$813</f>
        <v>8.3709568733153633E-2</v>
      </c>
      <c r="O198" s="54"/>
    </row>
    <row r="199" spans="1:15" ht="20.149999999999999" customHeight="1" x14ac:dyDescent="0.35">
      <c r="A199" s="175"/>
      <c r="B199" s="2"/>
      <c r="C199" s="2"/>
      <c r="D199" s="2"/>
      <c r="E199" s="2"/>
      <c r="F199" s="2"/>
      <c r="G199" s="2"/>
      <c r="H199" s="3"/>
      <c r="I199" s="3"/>
      <c r="J199" s="79">
        <f>M199+N199</f>
        <v>0.27141286979052626</v>
      </c>
      <c r="K199" s="4">
        <v>6.39</v>
      </c>
      <c r="L199" s="4">
        <v>2.41</v>
      </c>
      <c r="M199" s="67">
        <f>F198*M198*K199</f>
        <v>0.27141286979052626</v>
      </c>
      <c r="N199" s="68">
        <f>G198*N198*L199</f>
        <v>0</v>
      </c>
      <c r="O199" s="54"/>
    </row>
    <row r="200" spans="1:15" ht="20.149999999999999" customHeight="1" x14ac:dyDescent="0.35">
      <c r="A200" s="175">
        <v>101</v>
      </c>
      <c r="B200" s="2">
        <v>3781</v>
      </c>
      <c r="C200" s="2">
        <v>3781</v>
      </c>
      <c r="D200" s="2">
        <v>745</v>
      </c>
      <c r="E200" s="2">
        <v>745</v>
      </c>
      <c r="F200" s="2">
        <f>C200-B200</f>
        <v>0</v>
      </c>
      <c r="G200" s="2">
        <f t="shared" si="5"/>
        <v>0</v>
      </c>
      <c r="H200" s="3">
        <f t="shared" si="3"/>
        <v>0</v>
      </c>
      <c r="I200" s="3">
        <f t="shared" si="3"/>
        <v>0</v>
      </c>
      <c r="J200" s="79">
        <f t="shared" si="4"/>
        <v>0</v>
      </c>
      <c r="K200" s="4">
        <v>6.39</v>
      </c>
      <c r="L200" s="4">
        <v>2.41</v>
      </c>
      <c r="M200" s="28">
        <f t="shared" si="6"/>
        <v>2.1237313755127253E-2</v>
      </c>
      <c r="N200" s="3">
        <f t="shared" si="7"/>
        <v>8.3709568733153633E-2</v>
      </c>
      <c r="O200" s="54"/>
    </row>
    <row r="201" spans="1:15" ht="20.149999999999999" customHeight="1" x14ac:dyDescent="0.35">
      <c r="A201" s="175"/>
      <c r="B201" s="2"/>
      <c r="C201" s="2"/>
      <c r="D201" s="2"/>
      <c r="E201" s="2"/>
      <c r="F201" s="2"/>
      <c r="G201" s="2"/>
      <c r="H201" s="3"/>
      <c r="I201" s="3"/>
      <c r="J201" s="79">
        <f>M201+N201</f>
        <v>0</v>
      </c>
      <c r="K201" s="4">
        <v>6.39</v>
      </c>
      <c r="L201" s="4">
        <v>2.41</v>
      </c>
      <c r="M201" s="67">
        <f>F200*M200*K201</f>
        <v>0</v>
      </c>
      <c r="N201" s="68">
        <f>G200*N200*L201</f>
        <v>0</v>
      </c>
      <c r="O201" s="54"/>
    </row>
    <row r="202" spans="1:15" ht="20.149999999999999" customHeight="1" x14ac:dyDescent="0.35">
      <c r="A202" s="175">
        <v>103</v>
      </c>
      <c r="B202" s="2">
        <v>24430</v>
      </c>
      <c r="C202" s="2">
        <v>25937</v>
      </c>
      <c r="D202" s="2">
        <v>12424</v>
      </c>
      <c r="E202" s="2">
        <v>13250</v>
      </c>
      <c r="F202" s="2">
        <f>C202-B202</f>
        <v>1507</v>
      </c>
      <c r="G202" s="2">
        <f t="shared" si="5"/>
        <v>826</v>
      </c>
      <c r="H202" s="3">
        <f t="shared" si="3"/>
        <v>9629.73</v>
      </c>
      <c r="I202" s="3">
        <f t="shared" si="3"/>
        <v>1990.66</v>
      </c>
      <c r="J202" s="79">
        <f t="shared" si="4"/>
        <v>11620.39</v>
      </c>
      <c r="K202" s="4">
        <v>6.39</v>
      </c>
      <c r="L202" s="4">
        <v>2.41</v>
      </c>
      <c r="M202" s="28">
        <f t="shared" si="6"/>
        <v>2.1237313755127253E-2</v>
      </c>
      <c r="N202" s="3">
        <f t="shared" si="7"/>
        <v>8.3709568733153633E-2</v>
      </c>
      <c r="O202" s="54"/>
    </row>
    <row r="203" spans="1:15" ht="20.149999999999999" customHeight="1" x14ac:dyDescent="0.35">
      <c r="A203" s="175"/>
      <c r="B203" s="2"/>
      <c r="C203" s="2"/>
      <c r="D203" s="2"/>
      <c r="E203" s="2"/>
      <c r="F203" s="2"/>
      <c r="G203" s="2"/>
      <c r="H203" s="3"/>
      <c r="I203" s="3"/>
      <c r="J203" s="79">
        <f>M203+N203</f>
        <v>371.14688748150115</v>
      </c>
      <c r="K203" s="4">
        <v>6.39</v>
      </c>
      <c r="L203" s="4">
        <v>2.41</v>
      </c>
      <c r="M203" s="67">
        <f>F202*M202*K203</f>
        <v>204.50959738716153</v>
      </c>
      <c r="N203" s="68">
        <f>G202*N202*L203</f>
        <v>166.63729009433962</v>
      </c>
      <c r="O203" s="54"/>
    </row>
    <row r="204" spans="1:15" ht="20.149999999999999" customHeight="1" x14ac:dyDescent="0.35">
      <c r="A204" s="175">
        <v>104</v>
      </c>
      <c r="B204" s="2">
        <v>8604</v>
      </c>
      <c r="C204" s="2">
        <v>8604</v>
      </c>
      <c r="D204" s="2">
        <v>4198</v>
      </c>
      <c r="E204" s="2">
        <v>4198</v>
      </c>
      <c r="F204" s="2">
        <f>C204-B204</f>
        <v>0</v>
      </c>
      <c r="G204" s="2">
        <f t="shared" si="5"/>
        <v>0</v>
      </c>
      <c r="H204" s="3">
        <f t="shared" si="3"/>
        <v>0</v>
      </c>
      <c r="I204" s="3">
        <f t="shared" si="3"/>
        <v>0</v>
      </c>
      <c r="J204" s="79">
        <f t="shared" si="4"/>
        <v>0</v>
      </c>
      <c r="K204" s="4">
        <v>6.39</v>
      </c>
      <c r="L204" s="4">
        <v>2.41</v>
      </c>
      <c r="M204" s="28">
        <f t="shared" si="6"/>
        <v>2.1237313755127253E-2</v>
      </c>
      <c r="N204" s="3">
        <f t="shared" si="7"/>
        <v>8.3709568733153633E-2</v>
      </c>
      <c r="O204" s="54"/>
    </row>
    <row r="205" spans="1:15" ht="20.149999999999999" customHeight="1" x14ac:dyDescent="0.35">
      <c r="A205" s="175"/>
      <c r="B205" s="2"/>
      <c r="C205" s="2"/>
      <c r="D205" s="2"/>
      <c r="E205" s="2"/>
      <c r="F205" s="2"/>
      <c r="G205" s="2"/>
      <c r="H205" s="3"/>
      <c r="I205" s="3"/>
      <c r="J205" s="79">
        <f>M205+N205</f>
        <v>0</v>
      </c>
      <c r="K205" s="4">
        <v>6.39</v>
      </c>
      <c r="L205" s="4">
        <v>2.41</v>
      </c>
      <c r="M205" s="67">
        <f>F204*M204*K205</f>
        <v>0</v>
      </c>
      <c r="N205" s="68">
        <f>G204*N204*L205</f>
        <v>0</v>
      </c>
      <c r="O205" s="54"/>
    </row>
    <row r="206" spans="1:15" ht="20.149999999999999" customHeight="1" x14ac:dyDescent="0.35">
      <c r="A206" s="175">
        <v>105</v>
      </c>
      <c r="B206" s="2">
        <v>12319</v>
      </c>
      <c r="C206" s="2">
        <v>12531</v>
      </c>
      <c r="D206" s="2">
        <v>5549</v>
      </c>
      <c r="E206" s="2">
        <v>5643</v>
      </c>
      <c r="F206" s="2">
        <f>C206-B206</f>
        <v>212</v>
      </c>
      <c r="G206" s="2">
        <f t="shared" si="5"/>
        <v>94</v>
      </c>
      <c r="H206" s="3">
        <f t="shared" si="3"/>
        <v>1354.6799999999998</v>
      </c>
      <c r="I206" s="3">
        <f t="shared" si="3"/>
        <v>226.54000000000002</v>
      </c>
      <c r="J206" s="79">
        <f t="shared" si="4"/>
        <v>1581.2199999999998</v>
      </c>
      <c r="K206" s="4">
        <v>6.39</v>
      </c>
      <c r="L206" s="4">
        <v>2.41</v>
      </c>
      <c r="M206" s="28">
        <f t="shared" si="6"/>
        <v>2.1237313755127253E-2</v>
      </c>
      <c r="N206" s="3">
        <f t="shared" si="7"/>
        <v>8.3709568733153633E-2</v>
      </c>
      <c r="O206" s="54"/>
    </row>
    <row r="207" spans="1:15" ht="20.149999999999999" customHeight="1" x14ac:dyDescent="0.35">
      <c r="A207" s="175"/>
      <c r="B207" s="2"/>
      <c r="C207" s="2"/>
      <c r="D207" s="2"/>
      <c r="E207" s="2"/>
      <c r="F207" s="2"/>
      <c r="G207" s="2"/>
      <c r="H207" s="3"/>
      <c r="I207" s="3"/>
      <c r="J207" s="79">
        <f>M207+N207</f>
        <v>47.73332989860441</v>
      </c>
      <c r="K207" s="4">
        <v>6.39</v>
      </c>
      <c r="L207" s="4">
        <v>2.41</v>
      </c>
      <c r="M207" s="67">
        <f>F206*M206*K207</f>
        <v>28.769764197795787</v>
      </c>
      <c r="N207" s="68">
        <f>G206*N206*L207</f>
        <v>18.963565700808626</v>
      </c>
      <c r="O207" s="54"/>
    </row>
    <row r="208" spans="1:15" ht="20.149999999999999" customHeight="1" x14ac:dyDescent="0.35">
      <c r="A208" s="175">
        <v>106</v>
      </c>
      <c r="B208" s="2">
        <v>12420</v>
      </c>
      <c r="C208" s="2">
        <v>12606</v>
      </c>
      <c r="D208" s="2">
        <v>5443</v>
      </c>
      <c r="E208" s="2">
        <v>5496</v>
      </c>
      <c r="F208" s="2">
        <f>C208-B208</f>
        <v>186</v>
      </c>
      <c r="G208" s="2">
        <f t="shared" si="5"/>
        <v>53</v>
      </c>
      <c r="H208" s="3">
        <f t="shared" si="3"/>
        <v>1188.54</v>
      </c>
      <c r="I208" s="3">
        <f t="shared" si="3"/>
        <v>127.73</v>
      </c>
      <c r="J208" s="79">
        <f t="shared" si="4"/>
        <v>1316.27</v>
      </c>
      <c r="K208" s="4">
        <v>6.39</v>
      </c>
      <c r="L208" s="4">
        <v>2.41</v>
      </c>
      <c r="M208" s="28">
        <f t="shared" si="6"/>
        <v>2.1237313755127253E-2</v>
      </c>
      <c r="N208" s="3">
        <f t="shared" si="7"/>
        <v>8.3709568733153633E-2</v>
      </c>
      <c r="O208" s="54">
        <v>5274</v>
      </c>
    </row>
    <row r="209" spans="1:15" ht="20.149999999999999" customHeight="1" x14ac:dyDescent="0.35">
      <c r="A209" s="175"/>
      <c r="B209" s="2"/>
      <c r="C209" s="2"/>
      <c r="D209" s="2"/>
      <c r="E209" s="2"/>
      <c r="F209" s="2"/>
      <c r="G209" s="2"/>
      <c r="H209" s="3"/>
      <c r="I209" s="3"/>
      <c r="J209" s="79">
        <f>M209+N209</f>
        <v>35.93362010480466</v>
      </c>
      <c r="K209" s="4">
        <v>6.39</v>
      </c>
      <c r="L209" s="4">
        <v>2.41</v>
      </c>
      <c r="M209" s="67">
        <f>F208*M208*K209</f>
        <v>25.241396890518946</v>
      </c>
      <c r="N209" s="68">
        <f>G208*N208*L209</f>
        <v>10.692223214285715</v>
      </c>
      <c r="O209" s="54"/>
    </row>
    <row r="210" spans="1:15" ht="20.149999999999999" customHeight="1" x14ac:dyDescent="0.35">
      <c r="A210" s="175">
        <v>107</v>
      </c>
      <c r="B210" s="2">
        <v>134387</v>
      </c>
      <c r="C210" s="2">
        <v>135857</v>
      </c>
      <c r="D210" s="2">
        <v>87379</v>
      </c>
      <c r="E210" s="2">
        <v>87922</v>
      </c>
      <c r="F210" s="2">
        <f>C210-B210</f>
        <v>1470</v>
      </c>
      <c r="G210" s="2">
        <f t="shared" si="5"/>
        <v>543</v>
      </c>
      <c r="H210" s="3">
        <f t="shared" si="3"/>
        <v>9393.2999999999993</v>
      </c>
      <c r="I210" s="3">
        <f t="shared" si="3"/>
        <v>1308.6300000000001</v>
      </c>
      <c r="J210" s="79">
        <f t="shared" si="4"/>
        <v>10701.93</v>
      </c>
      <c r="K210" s="4">
        <v>6.39</v>
      </c>
      <c r="L210" s="4">
        <v>2.41</v>
      </c>
      <c r="M210" s="28">
        <f t="shared" si="6"/>
        <v>2.1237313755127253E-2</v>
      </c>
      <c r="N210" s="3">
        <f t="shared" si="7"/>
        <v>8.3709568733153633E-2</v>
      </c>
      <c r="O210" s="54"/>
    </row>
    <row r="211" spans="1:15" ht="20.149999999999999" customHeight="1" x14ac:dyDescent="0.35">
      <c r="A211" s="175"/>
      <c r="B211" s="2"/>
      <c r="C211" s="2"/>
      <c r="D211" s="2"/>
      <c r="E211" s="2"/>
      <c r="F211" s="2"/>
      <c r="G211" s="2"/>
      <c r="H211" s="3"/>
      <c r="I211" s="3"/>
      <c r="J211" s="79">
        <f>M211+N211</f>
        <v>309.03331222730367</v>
      </c>
      <c r="K211" s="4">
        <v>6.39</v>
      </c>
      <c r="L211" s="4">
        <v>2.41</v>
      </c>
      <c r="M211" s="67">
        <f>F210*M210*K211</f>
        <v>199.48845929603684</v>
      </c>
      <c r="N211" s="68">
        <f>G210*N210*L211</f>
        <v>109.54485293126685</v>
      </c>
      <c r="O211" s="54"/>
    </row>
    <row r="212" spans="1:15" ht="20.149999999999999" customHeight="1" x14ac:dyDescent="0.35">
      <c r="A212" s="175">
        <v>108</v>
      </c>
      <c r="B212" s="2">
        <v>20328</v>
      </c>
      <c r="C212" s="2">
        <v>20830</v>
      </c>
      <c r="D212" s="2">
        <v>11078</v>
      </c>
      <c r="E212" s="2">
        <v>11330</v>
      </c>
      <c r="F212" s="2">
        <f>C212-B212</f>
        <v>502</v>
      </c>
      <c r="G212" s="2">
        <f t="shared" si="5"/>
        <v>252</v>
      </c>
      <c r="H212" s="3">
        <f t="shared" si="3"/>
        <v>3207.7799999999997</v>
      </c>
      <c r="I212" s="3">
        <f t="shared" si="3"/>
        <v>607.32000000000005</v>
      </c>
      <c r="J212" s="79">
        <f t="shared" si="4"/>
        <v>3815.1</v>
      </c>
      <c r="K212" s="4">
        <v>6.39</v>
      </c>
      <c r="L212" s="4">
        <v>2.41</v>
      </c>
      <c r="M212" s="28">
        <f t="shared" si="6"/>
        <v>2.1237313755127253E-2</v>
      </c>
      <c r="N212" s="3">
        <f t="shared" si="7"/>
        <v>8.3709568733153633E-2</v>
      </c>
      <c r="O212" s="54"/>
    </row>
    <row r="213" spans="1:15" ht="20.149999999999999" customHeight="1" x14ac:dyDescent="0.35">
      <c r="A213" s="175"/>
      <c r="B213" s="2"/>
      <c r="C213" s="2"/>
      <c r="D213" s="2"/>
      <c r="E213" s="2"/>
      <c r="F213" s="2"/>
      <c r="G213" s="2"/>
      <c r="H213" s="3"/>
      <c r="I213" s="3"/>
      <c r="J213" s="79">
        <f>M213+N213</f>
        <v>118.96312560044095</v>
      </c>
      <c r="K213" s="4">
        <v>6.39</v>
      </c>
      <c r="L213" s="4">
        <v>2.41</v>
      </c>
      <c r="M213" s="67">
        <f>F212*M212*K213</f>
        <v>68.124630317422088</v>
      </c>
      <c r="N213" s="68">
        <f>G212*N212*L213</f>
        <v>50.838495283018865</v>
      </c>
      <c r="O213" s="54"/>
    </row>
    <row r="214" spans="1:15" ht="20.149999999999999" customHeight="1" x14ac:dyDescent="0.35">
      <c r="A214" s="175">
        <v>109</v>
      </c>
      <c r="B214" s="2">
        <v>4598</v>
      </c>
      <c r="C214" s="2">
        <v>4625</v>
      </c>
      <c r="D214" s="2">
        <v>1765</v>
      </c>
      <c r="E214" s="2">
        <v>1784</v>
      </c>
      <c r="F214" s="2">
        <f>C214-B214</f>
        <v>27</v>
      </c>
      <c r="G214" s="2">
        <f t="shared" ref="G214:G224" si="8">E214-D214</f>
        <v>19</v>
      </c>
      <c r="H214" s="3">
        <f t="shared" si="3"/>
        <v>172.53</v>
      </c>
      <c r="I214" s="3">
        <f t="shared" si="3"/>
        <v>45.790000000000006</v>
      </c>
      <c r="J214" s="79">
        <f t="shared" si="4"/>
        <v>218.32</v>
      </c>
      <c r="K214" s="4">
        <v>6.39</v>
      </c>
      <c r="L214" s="4">
        <v>2.41</v>
      </c>
      <c r="M214" s="28">
        <f t="shared" si="6"/>
        <v>2.1237313755127253E-2</v>
      </c>
      <c r="N214" s="3">
        <f t="shared" si="7"/>
        <v>8.3709568733153633E-2</v>
      </c>
      <c r="O214" s="54"/>
    </row>
    <row r="215" spans="1:15" ht="20.149999999999999" customHeight="1" x14ac:dyDescent="0.35">
      <c r="A215" s="175"/>
      <c r="B215" s="2"/>
      <c r="C215" s="2"/>
      <c r="D215" s="2"/>
      <c r="E215" s="2"/>
      <c r="F215" s="2"/>
      <c r="G215" s="2"/>
      <c r="H215" s="3"/>
      <c r="I215" s="3"/>
      <c r="J215" s="79">
        <f>M215+N215</f>
        <v>7.4971348944632101</v>
      </c>
      <c r="K215" s="4">
        <v>6.39</v>
      </c>
      <c r="L215" s="4">
        <v>2.41</v>
      </c>
      <c r="M215" s="67">
        <f>F214*M214*K215</f>
        <v>3.6640737421721048</v>
      </c>
      <c r="N215" s="68">
        <f>G214*N214*L215</f>
        <v>3.8330611522911053</v>
      </c>
      <c r="O215" s="54"/>
    </row>
    <row r="216" spans="1:15" ht="20.149999999999999" customHeight="1" x14ac:dyDescent="0.35">
      <c r="A216" s="175">
        <v>110</v>
      </c>
      <c r="B216" s="2">
        <v>34994</v>
      </c>
      <c r="C216" s="2">
        <v>35140</v>
      </c>
      <c r="D216" s="2">
        <v>25122</v>
      </c>
      <c r="E216" s="2">
        <v>25195</v>
      </c>
      <c r="F216" s="2">
        <f>C216-B216</f>
        <v>146</v>
      </c>
      <c r="G216" s="2">
        <f t="shared" si="8"/>
        <v>73</v>
      </c>
      <c r="H216" s="3">
        <f t="shared" si="3"/>
        <v>932.93999999999994</v>
      </c>
      <c r="I216" s="3">
        <f t="shared" si="3"/>
        <v>175.93</v>
      </c>
      <c r="J216" s="79">
        <f t="shared" si="4"/>
        <v>1108.8699999999999</v>
      </c>
      <c r="K216" s="4">
        <v>6.39</v>
      </c>
      <c r="L216" s="4">
        <v>2.41</v>
      </c>
      <c r="M216" s="28">
        <f t="shared" si="6"/>
        <v>2.1237313755127253E-2</v>
      </c>
      <c r="N216" s="3">
        <f t="shared" si="7"/>
        <v>8.3709568733153633E-2</v>
      </c>
      <c r="O216" s="54"/>
    </row>
    <row r="217" spans="1:15" ht="20.149999999999999" customHeight="1" x14ac:dyDescent="0.35">
      <c r="A217" s="175"/>
      <c r="B217" s="2"/>
      <c r="C217" s="2"/>
      <c r="D217" s="2"/>
      <c r="E217" s="2"/>
      <c r="F217" s="2"/>
      <c r="G217" s="2"/>
      <c r="H217" s="3"/>
      <c r="I217" s="3"/>
      <c r="J217" s="79">
        <f>M217+N217</f>
        <v>34.540163921932141</v>
      </c>
      <c r="K217" s="4">
        <v>6.39</v>
      </c>
      <c r="L217" s="4">
        <v>2.41</v>
      </c>
      <c r="M217" s="67">
        <f>F216*M216*K217</f>
        <v>19.81313949470842</v>
      </c>
      <c r="N217" s="68">
        <f>G216*N216*L217</f>
        <v>14.72702442722372</v>
      </c>
      <c r="O217" s="54"/>
    </row>
    <row r="218" spans="1:15" ht="20.149999999999999" customHeight="1" x14ac:dyDescent="0.35">
      <c r="A218" s="178">
        <v>111</v>
      </c>
      <c r="B218" s="3">
        <v>7069</v>
      </c>
      <c r="C218" s="3">
        <v>7069</v>
      </c>
      <c r="D218" s="3">
        <v>972</v>
      </c>
      <c r="E218" s="3">
        <v>972</v>
      </c>
      <c r="F218" s="3">
        <f>C218-B218</f>
        <v>0</v>
      </c>
      <c r="G218" s="3">
        <f t="shared" si="8"/>
        <v>0</v>
      </c>
      <c r="H218" s="3">
        <f t="shared" si="3"/>
        <v>0</v>
      </c>
      <c r="I218" s="3">
        <f t="shared" si="3"/>
        <v>0</v>
      </c>
      <c r="J218" s="77">
        <f t="shared" si="4"/>
        <v>0</v>
      </c>
      <c r="K218" s="4">
        <v>6.39</v>
      </c>
      <c r="L218" s="4">
        <v>2.41</v>
      </c>
      <c r="M218" s="28">
        <f t="shared" si="6"/>
        <v>2.1237313755127253E-2</v>
      </c>
      <c r="N218" s="3">
        <f t="shared" si="7"/>
        <v>8.3709568733153633E-2</v>
      </c>
      <c r="O218" s="57"/>
    </row>
    <row r="219" spans="1:15" ht="20.149999999999999" customHeight="1" x14ac:dyDescent="0.35">
      <c r="A219" s="175"/>
      <c r="B219" s="2"/>
      <c r="C219" s="2"/>
      <c r="D219" s="2"/>
      <c r="E219" s="2"/>
      <c r="F219" s="2"/>
      <c r="G219" s="2"/>
      <c r="H219" s="3"/>
      <c r="I219" s="3"/>
      <c r="J219" s="79">
        <f>M219+N219</f>
        <v>0</v>
      </c>
      <c r="K219" s="4">
        <v>6.39</v>
      </c>
      <c r="L219" s="4">
        <v>2.41</v>
      </c>
      <c r="M219" s="67">
        <f>F218*M218*K219</f>
        <v>0</v>
      </c>
      <c r="N219" s="68">
        <f>G218*N218*L219</f>
        <v>0</v>
      </c>
      <c r="O219" s="54"/>
    </row>
    <row r="220" spans="1:15" ht="20.149999999999999" customHeight="1" x14ac:dyDescent="0.35">
      <c r="A220" s="175">
        <v>112</v>
      </c>
      <c r="B220" s="2">
        <v>4256</v>
      </c>
      <c r="C220" s="2">
        <v>4256</v>
      </c>
      <c r="D220" s="2">
        <v>1863</v>
      </c>
      <c r="E220" s="2">
        <v>1863</v>
      </c>
      <c r="F220" s="2">
        <f>C220-B220</f>
        <v>0</v>
      </c>
      <c r="G220" s="2">
        <f t="shared" si="8"/>
        <v>0</v>
      </c>
      <c r="H220" s="3">
        <f t="shared" si="3"/>
        <v>0</v>
      </c>
      <c r="I220" s="3">
        <f t="shared" si="3"/>
        <v>0</v>
      </c>
      <c r="J220" s="79">
        <f>H220+I220</f>
        <v>0</v>
      </c>
      <c r="K220" s="4">
        <v>6.39</v>
      </c>
      <c r="L220" s="4">
        <v>2.41</v>
      </c>
      <c r="M220" s="28">
        <f t="shared" si="6"/>
        <v>2.1237313755127253E-2</v>
      </c>
      <c r="N220" s="3">
        <f t="shared" si="7"/>
        <v>8.3709568733153633E-2</v>
      </c>
      <c r="O220" s="54"/>
    </row>
    <row r="221" spans="1:15" ht="20.149999999999999" customHeight="1" x14ac:dyDescent="0.35">
      <c r="A221" s="175"/>
      <c r="B221" s="2"/>
      <c r="C221" s="2"/>
      <c r="D221" s="2"/>
      <c r="E221" s="2"/>
      <c r="F221" s="2"/>
      <c r="G221" s="2"/>
      <c r="H221" s="3"/>
      <c r="I221" s="3"/>
      <c r="J221" s="79">
        <f>M221+N221</f>
        <v>0</v>
      </c>
      <c r="K221" s="4">
        <v>6.39</v>
      </c>
      <c r="L221" s="4">
        <v>2.41</v>
      </c>
      <c r="M221" s="67">
        <f>F220*M220*K221</f>
        <v>0</v>
      </c>
      <c r="N221" s="68">
        <f>G220*N220*L221</f>
        <v>0</v>
      </c>
      <c r="O221" s="54"/>
    </row>
    <row r="222" spans="1:15" ht="20.149999999999999" customHeight="1" x14ac:dyDescent="0.35">
      <c r="A222" s="175">
        <v>113</v>
      </c>
      <c r="B222" s="2">
        <v>3049</v>
      </c>
      <c r="C222" s="2">
        <v>3049</v>
      </c>
      <c r="D222" s="2">
        <v>2528</v>
      </c>
      <c r="E222" s="2">
        <v>2528</v>
      </c>
      <c r="F222" s="2">
        <f>C222-B222</f>
        <v>0</v>
      </c>
      <c r="G222" s="2">
        <f t="shared" si="8"/>
        <v>0</v>
      </c>
      <c r="H222" s="3">
        <f t="shared" si="3"/>
        <v>0</v>
      </c>
      <c r="I222" s="3">
        <f t="shared" si="3"/>
        <v>0</v>
      </c>
      <c r="J222" s="79">
        <f>H222+I222</f>
        <v>0</v>
      </c>
      <c r="K222" s="4">
        <v>6.39</v>
      </c>
      <c r="L222" s="4">
        <v>2.41</v>
      </c>
      <c r="M222" s="28">
        <f t="shared" si="6"/>
        <v>2.1237313755127253E-2</v>
      </c>
      <c r="N222" s="3">
        <f t="shared" si="7"/>
        <v>8.3709568733153633E-2</v>
      </c>
      <c r="O222" s="54"/>
    </row>
    <row r="223" spans="1:15" ht="20.149999999999999" customHeight="1" x14ac:dyDescent="0.35">
      <c r="A223" s="175"/>
      <c r="B223" s="2"/>
      <c r="C223" s="2"/>
      <c r="D223" s="2"/>
      <c r="E223" s="2"/>
      <c r="F223" s="2"/>
      <c r="G223" s="2"/>
      <c r="H223" s="3"/>
      <c r="I223" s="3"/>
      <c r="J223" s="79">
        <f>M223+N223</f>
        <v>0</v>
      </c>
      <c r="K223" s="4">
        <v>6.39</v>
      </c>
      <c r="L223" s="4">
        <v>2.41</v>
      </c>
      <c r="M223" s="67">
        <f>F222*M222*K223</f>
        <v>0</v>
      </c>
      <c r="N223" s="68">
        <f>G222*N222*L223</f>
        <v>0</v>
      </c>
      <c r="O223" s="54"/>
    </row>
    <row r="224" spans="1:15" ht="20.149999999999999" customHeight="1" x14ac:dyDescent="0.35">
      <c r="A224" s="173">
        <v>114</v>
      </c>
      <c r="B224" s="6">
        <v>24948</v>
      </c>
      <c r="C224" s="6">
        <v>25483</v>
      </c>
      <c r="D224" s="6">
        <v>11022</v>
      </c>
      <c r="E224" s="6">
        <v>11207</v>
      </c>
      <c r="F224" s="6">
        <f>C224-B224</f>
        <v>535</v>
      </c>
      <c r="G224" s="6">
        <f t="shared" si="8"/>
        <v>185</v>
      </c>
      <c r="H224" s="6">
        <f>F224*K224</f>
        <v>0</v>
      </c>
      <c r="I224" s="6">
        <f>G224*L224</f>
        <v>0</v>
      </c>
      <c r="J224" s="80">
        <f>H224+I224</f>
        <v>0</v>
      </c>
      <c r="K224" s="7">
        <v>0</v>
      </c>
      <c r="L224" s="7">
        <v>0</v>
      </c>
      <c r="M224" s="27">
        <f t="shared" si="6"/>
        <v>2.1237313755127253E-2</v>
      </c>
      <c r="N224" s="1">
        <f t="shared" si="7"/>
        <v>8.3709568733153633E-2</v>
      </c>
      <c r="O224" s="58" t="s">
        <v>5</v>
      </c>
    </row>
    <row r="225" spans="1:16" ht="20.149999999999999" customHeight="1" x14ac:dyDescent="0.35">
      <c r="A225" s="173"/>
      <c r="B225" s="6"/>
      <c r="C225" s="6"/>
      <c r="D225" s="6"/>
      <c r="E225" s="6"/>
      <c r="F225" s="6"/>
      <c r="G225" s="6"/>
      <c r="H225" s="6"/>
      <c r="I225" s="6"/>
      <c r="J225" s="80">
        <f>M225+N225</f>
        <v>109.92485388864233</v>
      </c>
      <c r="K225" s="6">
        <v>6.39</v>
      </c>
      <c r="L225" s="148">
        <v>2.41</v>
      </c>
      <c r="M225" s="63">
        <f>F224*M224*K225</f>
        <v>72.602942668965781</v>
      </c>
      <c r="N225" s="64">
        <f>G224*N224*L225</f>
        <v>37.321911219676551</v>
      </c>
      <c r="O225" s="58"/>
    </row>
    <row r="226" spans="1:16" ht="20.149999999999999" customHeight="1" x14ac:dyDescent="0.35">
      <c r="A226" s="178">
        <v>117</v>
      </c>
      <c r="B226" s="5">
        <v>3246</v>
      </c>
      <c r="C226" s="5">
        <v>3246</v>
      </c>
      <c r="D226" s="5">
        <v>1450</v>
      </c>
      <c r="E226" s="5">
        <v>1450</v>
      </c>
      <c r="F226" s="5">
        <f>C226-B226</f>
        <v>0</v>
      </c>
      <c r="G226" s="5">
        <f t="shared" ref="G226:G360" si="9">E226-D226</f>
        <v>0</v>
      </c>
      <c r="H226" s="5">
        <f t="shared" ref="H226:I358" si="10">F226*K226</f>
        <v>0</v>
      </c>
      <c r="I226" s="5">
        <f t="shared" si="10"/>
        <v>0</v>
      </c>
      <c r="J226" s="84">
        <f t="shared" ref="J226:J360" si="11">H226+I226</f>
        <v>0</v>
      </c>
      <c r="K226" s="4">
        <v>6.39</v>
      </c>
      <c r="L226" s="4">
        <v>2.41</v>
      </c>
      <c r="M226" s="28">
        <f t="shared" si="6"/>
        <v>2.1237313755127253E-2</v>
      </c>
      <c r="N226" s="3">
        <f t="shared" si="7"/>
        <v>8.3709568733153633E-2</v>
      </c>
      <c r="O226" s="57"/>
    </row>
    <row r="227" spans="1:16" ht="20.149999999999999" customHeight="1" x14ac:dyDescent="0.35">
      <c r="A227" s="178"/>
      <c r="B227" s="5"/>
      <c r="C227" s="5"/>
      <c r="D227" s="5"/>
      <c r="E227" s="5"/>
      <c r="F227" s="5"/>
      <c r="G227" s="5"/>
      <c r="H227" s="5"/>
      <c r="I227" s="5"/>
      <c r="J227" s="84">
        <f>M227+N227</f>
        <v>0</v>
      </c>
      <c r="K227" s="4">
        <v>6.39</v>
      </c>
      <c r="L227" s="4">
        <v>2.41</v>
      </c>
      <c r="M227" s="67">
        <f>F226*M226*K227</f>
        <v>0</v>
      </c>
      <c r="N227" s="68">
        <f>G226*N226*L227</f>
        <v>0</v>
      </c>
      <c r="O227" s="57"/>
    </row>
    <row r="228" spans="1:16" ht="20.149999999999999" customHeight="1" x14ac:dyDescent="0.35">
      <c r="A228" s="175">
        <v>118</v>
      </c>
      <c r="B228" s="4">
        <v>1867</v>
      </c>
      <c r="C228" s="4">
        <v>1867</v>
      </c>
      <c r="D228" s="4">
        <v>1040</v>
      </c>
      <c r="E228" s="4">
        <v>1040</v>
      </c>
      <c r="F228" s="4">
        <f>C228-B228</f>
        <v>0</v>
      </c>
      <c r="G228" s="4">
        <f t="shared" si="9"/>
        <v>0</v>
      </c>
      <c r="H228" s="8">
        <f t="shared" si="10"/>
        <v>0</v>
      </c>
      <c r="I228" s="8">
        <f t="shared" si="10"/>
        <v>0</v>
      </c>
      <c r="J228" s="81">
        <f t="shared" si="11"/>
        <v>0</v>
      </c>
      <c r="K228" s="4">
        <v>6.39</v>
      </c>
      <c r="L228" s="4">
        <v>2.41</v>
      </c>
      <c r="M228" s="28">
        <f t="shared" si="6"/>
        <v>2.1237313755127253E-2</v>
      </c>
      <c r="N228" s="3">
        <f t="shared" si="7"/>
        <v>8.3709568733153633E-2</v>
      </c>
      <c r="O228" s="54"/>
    </row>
    <row r="229" spans="1:16" ht="20.149999999999999" customHeight="1" x14ac:dyDescent="0.35">
      <c r="A229" s="175"/>
      <c r="B229" s="4"/>
      <c r="C229" s="4"/>
      <c r="D229" s="4"/>
      <c r="E229" s="4"/>
      <c r="F229" s="4"/>
      <c r="G229" s="4"/>
      <c r="H229" s="8"/>
      <c r="I229" s="8"/>
      <c r="J229" s="81">
        <f>M229+N229</f>
        <v>0</v>
      </c>
      <c r="K229" s="4">
        <v>6.39</v>
      </c>
      <c r="L229" s="4">
        <v>2.41</v>
      </c>
      <c r="M229" s="67">
        <f>F228*M228*K229</f>
        <v>0</v>
      </c>
      <c r="N229" s="68">
        <f>G228*N228*L229</f>
        <v>0</v>
      </c>
      <c r="O229" s="54"/>
    </row>
    <row r="230" spans="1:16" s="98" customFormat="1" ht="31.5" customHeight="1" x14ac:dyDescent="0.35">
      <c r="A230" s="174">
        <v>119</v>
      </c>
      <c r="B230" s="25">
        <v>15511</v>
      </c>
      <c r="C230" s="25">
        <v>16441</v>
      </c>
      <c r="D230" s="25">
        <v>7130</v>
      </c>
      <c r="E230" s="25">
        <v>7607</v>
      </c>
      <c r="F230" s="25">
        <f>C230-B230</f>
        <v>930</v>
      </c>
      <c r="G230" s="25">
        <f t="shared" si="9"/>
        <v>477</v>
      </c>
      <c r="H230" s="25">
        <f t="shared" si="10"/>
        <v>4157.0999999999995</v>
      </c>
      <c r="I230" s="25">
        <f t="shared" si="10"/>
        <v>801.36</v>
      </c>
      <c r="J230" s="85">
        <f t="shared" si="11"/>
        <v>4958.4599999999991</v>
      </c>
      <c r="K230" s="25">
        <v>4.47</v>
      </c>
      <c r="L230" s="126">
        <v>1.68</v>
      </c>
      <c r="M230" s="36">
        <f t="shared" si="6"/>
        <v>2.1237313755127253E-2</v>
      </c>
      <c r="N230" s="34">
        <f t="shared" si="7"/>
        <v>8.3709568733153633E-2</v>
      </c>
      <c r="O230" s="53" t="s">
        <v>45</v>
      </c>
      <c r="P230" s="98">
        <v>8</v>
      </c>
    </row>
    <row r="231" spans="1:16" ht="20.149999999999999" customHeight="1" x14ac:dyDescent="0.35">
      <c r="A231" s="182"/>
      <c r="B231" s="133"/>
      <c r="C231" s="133"/>
      <c r="D231" s="133"/>
      <c r="E231" s="133"/>
      <c r="F231" s="133"/>
      <c r="G231" s="133"/>
      <c r="H231" s="133"/>
      <c r="I231" s="133"/>
      <c r="J231" s="134">
        <f>M231+N231</f>
        <v>222.43699338116613</v>
      </c>
      <c r="K231" s="25">
        <v>6.39</v>
      </c>
      <c r="L231" s="34">
        <v>2.41</v>
      </c>
      <c r="M231" s="135">
        <f>F230*M230*K231</f>
        <v>126.20698445259471</v>
      </c>
      <c r="N231" s="136">
        <f>G230*N230*L231</f>
        <v>96.230008928571422</v>
      </c>
      <c r="O231" s="137"/>
    </row>
    <row r="232" spans="1:16" ht="20.149999999999999" customHeight="1" x14ac:dyDescent="0.35">
      <c r="A232" s="175" t="s">
        <v>7</v>
      </c>
      <c r="B232" s="4">
        <v>5</v>
      </c>
      <c r="C232" s="4">
        <v>8</v>
      </c>
      <c r="D232" s="4">
        <v>2</v>
      </c>
      <c r="E232" s="4">
        <v>3</v>
      </c>
      <c r="F232" s="4">
        <f>C232-B232</f>
        <v>3</v>
      </c>
      <c r="G232" s="4">
        <f t="shared" si="9"/>
        <v>1</v>
      </c>
      <c r="H232" s="8">
        <f t="shared" si="10"/>
        <v>19.169999999999998</v>
      </c>
      <c r="I232" s="8">
        <f t="shared" si="10"/>
        <v>2.41</v>
      </c>
      <c r="J232" s="81">
        <f t="shared" si="11"/>
        <v>21.58</v>
      </c>
      <c r="K232" s="4">
        <v>6.39</v>
      </c>
      <c r="L232" s="4">
        <v>2.41</v>
      </c>
      <c r="M232" s="28">
        <f t="shared" si="6"/>
        <v>2.1237313755127253E-2</v>
      </c>
      <c r="N232" s="3">
        <f t="shared" si="7"/>
        <v>8.3709568733153633E-2</v>
      </c>
      <c r="O232" s="54" t="s">
        <v>24</v>
      </c>
    </row>
    <row r="233" spans="1:16" ht="20.149999999999999" customHeight="1" x14ac:dyDescent="0.35">
      <c r="A233" s="175"/>
      <c r="B233" s="4"/>
      <c r="C233" s="4"/>
      <c r="D233" s="4"/>
      <c r="E233" s="4"/>
      <c r="F233" s="4"/>
      <c r="G233" s="4"/>
      <c r="H233" s="8"/>
      <c r="I233" s="8"/>
      <c r="J233" s="81">
        <f>M233+N233</f>
        <v>0.60885936533268969</v>
      </c>
      <c r="K233" s="4">
        <v>6.39</v>
      </c>
      <c r="L233" s="4">
        <v>2.41</v>
      </c>
      <c r="M233" s="67">
        <f>F232*M232*K233</f>
        <v>0.40711930468578944</v>
      </c>
      <c r="N233" s="68">
        <f>G232*N232*L233</f>
        <v>0.20174006064690025</v>
      </c>
      <c r="O233" s="54"/>
    </row>
    <row r="234" spans="1:16" ht="20.149999999999999" customHeight="1" x14ac:dyDescent="0.35">
      <c r="A234" s="175">
        <v>121</v>
      </c>
      <c r="B234" s="4">
        <v>2914</v>
      </c>
      <c r="C234" s="4">
        <v>2914</v>
      </c>
      <c r="D234" s="4">
        <v>1142</v>
      </c>
      <c r="E234" s="4">
        <v>1142</v>
      </c>
      <c r="F234" s="4">
        <f>C234-B234</f>
        <v>0</v>
      </c>
      <c r="G234" s="4">
        <f t="shared" si="9"/>
        <v>0</v>
      </c>
      <c r="H234" s="8">
        <f t="shared" si="10"/>
        <v>0</v>
      </c>
      <c r="I234" s="8">
        <f t="shared" si="10"/>
        <v>0</v>
      </c>
      <c r="J234" s="81">
        <f t="shared" si="11"/>
        <v>0</v>
      </c>
      <c r="K234" s="4">
        <v>6.39</v>
      </c>
      <c r="L234" s="4">
        <v>2.41</v>
      </c>
      <c r="M234" s="28">
        <f t="shared" si="6"/>
        <v>2.1237313755127253E-2</v>
      </c>
      <c r="N234" s="3">
        <f t="shared" si="7"/>
        <v>8.3709568733153633E-2</v>
      </c>
      <c r="O234" s="54"/>
    </row>
    <row r="235" spans="1:16" ht="20.149999999999999" customHeight="1" x14ac:dyDescent="0.35">
      <c r="A235" s="175"/>
      <c r="B235" s="4"/>
      <c r="C235" s="4"/>
      <c r="D235" s="4"/>
      <c r="E235" s="4"/>
      <c r="F235" s="4"/>
      <c r="G235" s="4"/>
      <c r="H235" s="8"/>
      <c r="I235" s="8"/>
      <c r="J235" s="81">
        <f>M235+N235</f>
        <v>0</v>
      </c>
      <c r="K235" s="4">
        <v>6.39</v>
      </c>
      <c r="L235" s="4">
        <v>2.41</v>
      </c>
      <c r="M235" s="40">
        <f>F234*M234*K235</f>
        <v>0</v>
      </c>
      <c r="N235" s="41">
        <f>G234*N234*L235</f>
        <v>0</v>
      </c>
      <c r="O235" s="54"/>
    </row>
    <row r="236" spans="1:16" ht="20.149999999999999" customHeight="1" x14ac:dyDescent="0.35">
      <c r="A236" s="175">
        <v>122</v>
      </c>
      <c r="B236" s="4">
        <v>2994</v>
      </c>
      <c r="C236" s="4">
        <v>3076</v>
      </c>
      <c r="D236" s="4">
        <v>850</v>
      </c>
      <c r="E236" s="4">
        <v>867</v>
      </c>
      <c r="F236" s="4">
        <f>C236-B236</f>
        <v>82</v>
      </c>
      <c r="G236" s="4">
        <f t="shared" si="9"/>
        <v>17</v>
      </c>
      <c r="H236" s="8">
        <f t="shared" si="10"/>
        <v>523.98</v>
      </c>
      <c r="I236" s="8">
        <f t="shared" si="10"/>
        <v>40.97</v>
      </c>
      <c r="J236" s="81">
        <f t="shared" si="11"/>
        <v>564.95000000000005</v>
      </c>
      <c r="K236" s="4">
        <v>6.39</v>
      </c>
      <c r="L236" s="4">
        <v>2.41</v>
      </c>
      <c r="M236" s="28">
        <f t="shared" si="6"/>
        <v>2.1237313755127253E-2</v>
      </c>
      <c r="N236" s="3">
        <f t="shared" si="7"/>
        <v>8.3709568733153633E-2</v>
      </c>
      <c r="O236" s="54"/>
    </row>
    <row r="237" spans="1:16" ht="20.149999999999999" customHeight="1" x14ac:dyDescent="0.35">
      <c r="A237" s="175"/>
      <c r="B237" s="4"/>
      <c r="C237" s="4"/>
      <c r="D237" s="4"/>
      <c r="E237" s="4"/>
      <c r="F237" s="4"/>
      <c r="G237" s="4"/>
      <c r="H237" s="8"/>
      <c r="I237" s="8"/>
      <c r="J237" s="81">
        <f>M237+N237</f>
        <v>14.557508692408883</v>
      </c>
      <c r="K237" s="4">
        <v>6.39</v>
      </c>
      <c r="L237" s="4">
        <v>2.41</v>
      </c>
      <c r="M237" s="40">
        <f>F236*M236*K237</f>
        <v>11.127927661411578</v>
      </c>
      <c r="N237" s="41">
        <f>G236*N236*L237</f>
        <v>3.4295810309973049</v>
      </c>
      <c r="O237" s="54"/>
    </row>
    <row r="238" spans="1:16" ht="20.149999999999999" customHeight="1" x14ac:dyDescent="0.35">
      <c r="A238" s="175">
        <v>123</v>
      </c>
      <c r="B238" s="4">
        <v>1524</v>
      </c>
      <c r="C238" s="4">
        <v>1524</v>
      </c>
      <c r="D238" s="4">
        <v>804</v>
      </c>
      <c r="E238" s="4">
        <v>804</v>
      </c>
      <c r="F238" s="4">
        <f>C238-B238</f>
        <v>0</v>
      </c>
      <c r="G238" s="4">
        <f t="shared" si="9"/>
        <v>0</v>
      </c>
      <c r="H238" s="8">
        <f t="shared" si="10"/>
        <v>0</v>
      </c>
      <c r="I238" s="8">
        <f t="shared" si="10"/>
        <v>0</v>
      </c>
      <c r="J238" s="81">
        <f t="shared" si="11"/>
        <v>0</v>
      </c>
      <c r="K238" s="4">
        <v>6.39</v>
      </c>
      <c r="L238" s="4">
        <v>2.41</v>
      </c>
      <c r="M238" s="28">
        <f t="shared" si="6"/>
        <v>2.1237313755127253E-2</v>
      </c>
      <c r="N238" s="3">
        <f t="shared" si="7"/>
        <v>8.3709568733153633E-2</v>
      </c>
      <c r="O238" s="54"/>
    </row>
    <row r="239" spans="1:16" ht="20.149999999999999" customHeight="1" x14ac:dyDescent="0.35">
      <c r="A239" s="175"/>
      <c r="B239" s="4"/>
      <c r="C239" s="4"/>
      <c r="D239" s="4"/>
      <c r="E239" s="4"/>
      <c r="F239" s="4"/>
      <c r="G239" s="4"/>
      <c r="H239" s="8"/>
      <c r="I239" s="8"/>
      <c r="J239" s="81">
        <f>M239+N239</f>
        <v>0</v>
      </c>
      <c r="K239" s="4">
        <v>6.39</v>
      </c>
      <c r="L239" s="4">
        <v>2.41</v>
      </c>
      <c r="M239" s="40">
        <f>F238*M238*K239</f>
        <v>0</v>
      </c>
      <c r="N239" s="41">
        <f>G238*N238*L239</f>
        <v>0</v>
      </c>
      <c r="O239" s="54"/>
    </row>
    <row r="240" spans="1:16" ht="20.149999999999999" customHeight="1" x14ac:dyDescent="0.35">
      <c r="A240" s="175">
        <v>124</v>
      </c>
      <c r="B240" s="4">
        <v>1379</v>
      </c>
      <c r="C240" s="4">
        <v>1379</v>
      </c>
      <c r="D240" s="4">
        <v>408</v>
      </c>
      <c r="E240" s="4">
        <v>408</v>
      </c>
      <c r="F240" s="4">
        <f>C240-B240</f>
        <v>0</v>
      </c>
      <c r="G240" s="4">
        <f t="shared" si="9"/>
        <v>0</v>
      </c>
      <c r="H240" s="8">
        <f t="shared" si="10"/>
        <v>0</v>
      </c>
      <c r="I240" s="8">
        <f t="shared" si="10"/>
        <v>0</v>
      </c>
      <c r="J240" s="81">
        <f t="shared" si="11"/>
        <v>0</v>
      </c>
      <c r="K240" s="4">
        <v>6.39</v>
      </c>
      <c r="L240" s="4">
        <v>2.41</v>
      </c>
      <c r="M240" s="28">
        <f t="shared" si="6"/>
        <v>2.1237313755127253E-2</v>
      </c>
      <c r="N240" s="3">
        <f t="shared" si="7"/>
        <v>8.3709568733153633E-2</v>
      </c>
      <c r="O240" s="54"/>
    </row>
    <row r="241" spans="1:15" ht="20.149999999999999" customHeight="1" x14ac:dyDescent="0.35">
      <c r="A241" s="175"/>
      <c r="B241" s="4"/>
      <c r="C241" s="4"/>
      <c r="D241" s="4"/>
      <c r="E241" s="4"/>
      <c r="F241" s="4"/>
      <c r="G241" s="4"/>
      <c r="H241" s="8"/>
      <c r="I241" s="8"/>
      <c r="J241" s="81">
        <f>M241+N241</f>
        <v>0</v>
      </c>
      <c r="K241" s="4">
        <v>6.39</v>
      </c>
      <c r="L241" s="4">
        <v>2.41</v>
      </c>
      <c r="M241" s="40">
        <f>F240*M240*K241</f>
        <v>0</v>
      </c>
      <c r="N241" s="41">
        <f>G240*N240*L241</f>
        <v>0</v>
      </c>
      <c r="O241" s="54"/>
    </row>
    <row r="242" spans="1:15" ht="20.149999999999999" customHeight="1" x14ac:dyDescent="0.35">
      <c r="A242" s="173">
        <v>125</v>
      </c>
      <c r="B242" s="6">
        <v>13478</v>
      </c>
      <c r="C242" s="6">
        <v>13715</v>
      </c>
      <c r="D242" s="6">
        <v>5812</v>
      </c>
      <c r="E242" s="6">
        <v>5874</v>
      </c>
      <c r="F242" s="6">
        <f>C242-B242</f>
        <v>237</v>
      </c>
      <c r="G242" s="6">
        <f t="shared" si="9"/>
        <v>62</v>
      </c>
      <c r="H242" s="6">
        <f t="shared" si="10"/>
        <v>0</v>
      </c>
      <c r="I242" s="6">
        <f t="shared" si="10"/>
        <v>0</v>
      </c>
      <c r="J242" s="80">
        <f t="shared" si="11"/>
        <v>0</v>
      </c>
      <c r="K242" s="7">
        <v>0</v>
      </c>
      <c r="L242" s="7">
        <v>0</v>
      </c>
      <c r="M242" s="27">
        <f t="shared" si="6"/>
        <v>2.1237313755127253E-2</v>
      </c>
      <c r="N242" s="1">
        <f t="shared" si="7"/>
        <v>8.3709568733153633E-2</v>
      </c>
      <c r="O242" s="58" t="s">
        <v>5</v>
      </c>
    </row>
    <row r="243" spans="1:15" ht="20.149999999999999" customHeight="1" x14ac:dyDescent="0.35">
      <c r="A243" s="173"/>
      <c r="B243" s="6"/>
      <c r="C243" s="6"/>
      <c r="D243" s="6"/>
      <c r="E243" s="6"/>
      <c r="F243" s="6"/>
      <c r="G243" s="6"/>
      <c r="H243" s="6"/>
      <c r="I243" s="6"/>
      <c r="J243" s="80">
        <f>M243+N243</f>
        <v>44.67030883028518</v>
      </c>
      <c r="K243" s="6">
        <v>6.39</v>
      </c>
      <c r="L243" s="148">
        <v>2.41</v>
      </c>
      <c r="M243" s="32">
        <f>F242*M242*K243</f>
        <v>32.162425070177363</v>
      </c>
      <c r="N243" s="33">
        <f>G242*N242*L243</f>
        <v>12.507883760107816</v>
      </c>
      <c r="O243" s="58"/>
    </row>
    <row r="244" spans="1:15" ht="20.149999999999999" customHeight="1" x14ac:dyDescent="0.35">
      <c r="A244" s="175">
        <v>126</v>
      </c>
      <c r="B244" s="4">
        <v>2723</v>
      </c>
      <c r="C244" s="4">
        <v>2796</v>
      </c>
      <c r="D244" s="4">
        <v>1613</v>
      </c>
      <c r="E244" s="4">
        <v>1644</v>
      </c>
      <c r="F244" s="4">
        <f>C244-B244</f>
        <v>73</v>
      </c>
      <c r="G244" s="8">
        <f t="shared" si="9"/>
        <v>31</v>
      </c>
      <c r="H244" s="8">
        <f t="shared" si="10"/>
        <v>466.46999999999997</v>
      </c>
      <c r="I244" s="8">
        <f t="shared" si="10"/>
        <v>74.710000000000008</v>
      </c>
      <c r="J244" s="81">
        <f t="shared" si="11"/>
        <v>541.17999999999995</v>
      </c>
      <c r="K244" s="4">
        <v>6.39</v>
      </c>
      <c r="L244" s="4">
        <v>2.41</v>
      </c>
      <c r="M244" s="28">
        <f t="shared" si="6"/>
        <v>2.1237313755127253E-2</v>
      </c>
      <c r="N244" s="3">
        <f t="shared" si="7"/>
        <v>8.3709568733153633E-2</v>
      </c>
      <c r="O244" s="54"/>
    </row>
    <row r="245" spans="1:15" ht="20.149999999999999" customHeight="1" x14ac:dyDescent="0.35">
      <c r="A245" s="175"/>
      <c r="B245" s="4"/>
      <c r="C245" s="4"/>
      <c r="D245" s="4"/>
      <c r="E245" s="4"/>
      <c r="F245" s="4"/>
      <c r="G245" s="8"/>
      <c r="H245" s="8"/>
      <c r="I245" s="8"/>
      <c r="J245" s="81">
        <f>M245+N245</f>
        <v>16.16051162740812</v>
      </c>
      <c r="K245" s="4">
        <v>6.39</v>
      </c>
      <c r="L245" s="4">
        <v>2.41</v>
      </c>
      <c r="M245" s="40">
        <f>F244*M244*K245</f>
        <v>9.9065697473542098</v>
      </c>
      <c r="N245" s="41">
        <f>G244*N244*L245</f>
        <v>6.2539418800539082</v>
      </c>
      <c r="O245" s="54"/>
    </row>
    <row r="246" spans="1:15" ht="20.149999999999999" customHeight="1" x14ac:dyDescent="0.35">
      <c r="A246" s="175">
        <v>127</v>
      </c>
      <c r="B246" s="4">
        <v>178</v>
      </c>
      <c r="C246" s="4">
        <v>203</v>
      </c>
      <c r="D246" s="4">
        <v>33</v>
      </c>
      <c r="E246" s="4">
        <v>50</v>
      </c>
      <c r="F246" s="4">
        <f>C246-B246</f>
        <v>25</v>
      </c>
      <c r="G246" s="8">
        <f t="shared" si="9"/>
        <v>17</v>
      </c>
      <c r="H246" s="8">
        <f t="shared" si="10"/>
        <v>159.75</v>
      </c>
      <c r="I246" s="8">
        <f t="shared" si="10"/>
        <v>40.97</v>
      </c>
      <c r="J246" s="81">
        <f t="shared" si="11"/>
        <v>200.72</v>
      </c>
      <c r="K246" s="4">
        <v>6.39</v>
      </c>
      <c r="L246" s="4">
        <v>2.41</v>
      </c>
      <c r="M246" s="28">
        <f t="shared" si="6"/>
        <v>2.1237313755127253E-2</v>
      </c>
      <c r="N246" s="3">
        <f t="shared" si="7"/>
        <v>8.3709568733153633E-2</v>
      </c>
      <c r="O246" s="54"/>
    </row>
    <row r="247" spans="1:15" ht="20.149999999999999" customHeight="1" x14ac:dyDescent="0.35">
      <c r="A247" s="175"/>
      <c r="B247" s="4"/>
      <c r="C247" s="4"/>
      <c r="D247" s="4"/>
      <c r="E247" s="4"/>
      <c r="F247" s="4"/>
      <c r="G247" s="8"/>
      <c r="H247" s="8"/>
      <c r="I247" s="8"/>
      <c r="J247" s="81">
        <f>M247+N247</f>
        <v>6.8222419033788828</v>
      </c>
      <c r="K247" s="4">
        <v>6.39</v>
      </c>
      <c r="L247" s="4">
        <v>2.41</v>
      </c>
      <c r="M247" s="40">
        <f>F246*M246*K247</f>
        <v>3.3926608723815783</v>
      </c>
      <c r="N247" s="41">
        <f>G246*N246*L247</f>
        <v>3.4295810309973049</v>
      </c>
      <c r="O247" s="54"/>
    </row>
    <row r="248" spans="1:15" ht="20.149999999999999" customHeight="1" x14ac:dyDescent="0.35">
      <c r="A248" s="178">
        <v>128</v>
      </c>
      <c r="B248" s="5">
        <v>1100</v>
      </c>
      <c r="C248" s="5">
        <v>1100</v>
      </c>
      <c r="D248" s="5">
        <v>551</v>
      </c>
      <c r="E248" s="5">
        <v>551</v>
      </c>
      <c r="F248" s="5">
        <f>C248-B248</f>
        <v>0</v>
      </c>
      <c r="G248" s="5">
        <f t="shared" si="9"/>
        <v>0</v>
      </c>
      <c r="H248" s="5">
        <f t="shared" si="10"/>
        <v>0</v>
      </c>
      <c r="I248" s="5">
        <f t="shared" si="10"/>
        <v>0</v>
      </c>
      <c r="J248" s="84">
        <f t="shared" si="11"/>
        <v>0</v>
      </c>
      <c r="K248" s="4">
        <v>6.39</v>
      </c>
      <c r="L248" s="4">
        <v>2.41</v>
      </c>
      <c r="M248" s="28">
        <f t="shared" si="6"/>
        <v>2.1237313755127253E-2</v>
      </c>
      <c r="N248" s="3">
        <f t="shared" si="7"/>
        <v>8.3709568733153633E-2</v>
      </c>
      <c r="O248" s="57"/>
    </row>
    <row r="249" spans="1:15" ht="20.149999999999999" customHeight="1" x14ac:dyDescent="0.35">
      <c r="A249" s="178"/>
      <c r="B249" s="5"/>
      <c r="C249" s="5"/>
      <c r="D249" s="5"/>
      <c r="E249" s="5"/>
      <c r="F249" s="5"/>
      <c r="G249" s="5"/>
      <c r="H249" s="5"/>
      <c r="I249" s="5"/>
      <c r="J249" s="84">
        <f>M249+N249</f>
        <v>0</v>
      </c>
      <c r="K249" s="4">
        <v>6.39</v>
      </c>
      <c r="L249" s="4">
        <v>2.41</v>
      </c>
      <c r="M249" s="40">
        <f>F248*M248*K249</f>
        <v>0</v>
      </c>
      <c r="N249" s="41">
        <f>G248*N248*L249</f>
        <v>0</v>
      </c>
      <c r="O249" s="57"/>
    </row>
    <row r="250" spans="1:15" ht="20.149999999999999" customHeight="1" x14ac:dyDescent="0.35">
      <c r="A250" s="175">
        <v>129</v>
      </c>
      <c r="B250" s="4">
        <v>3320</v>
      </c>
      <c r="C250" s="4">
        <v>3320</v>
      </c>
      <c r="D250" s="4">
        <v>827</v>
      </c>
      <c r="E250" s="4">
        <v>827</v>
      </c>
      <c r="F250" s="4">
        <f>C250-B250</f>
        <v>0</v>
      </c>
      <c r="G250" s="8">
        <f t="shared" si="9"/>
        <v>0</v>
      </c>
      <c r="H250" s="8">
        <f t="shared" si="10"/>
        <v>0</v>
      </c>
      <c r="I250" s="8">
        <f t="shared" si="10"/>
        <v>0</v>
      </c>
      <c r="J250" s="82">
        <f t="shared" si="11"/>
        <v>0</v>
      </c>
      <c r="K250" s="4">
        <v>6.39</v>
      </c>
      <c r="L250" s="4">
        <v>2.41</v>
      </c>
      <c r="M250" s="28">
        <f t="shared" si="6"/>
        <v>2.1237313755127253E-2</v>
      </c>
      <c r="N250" s="3">
        <f t="shared" si="7"/>
        <v>8.3709568733153633E-2</v>
      </c>
      <c r="O250" s="54"/>
    </row>
    <row r="251" spans="1:15" ht="20.149999999999999" customHeight="1" x14ac:dyDescent="0.35">
      <c r="A251" s="175"/>
      <c r="B251" s="4"/>
      <c r="C251" s="4"/>
      <c r="D251" s="4"/>
      <c r="E251" s="4"/>
      <c r="F251" s="4"/>
      <c r="G251" s="8"/>
      <c r="H251" s="8"/>
      <c r="I251" s="8"/>
      <c r="J251" s="82">
        <f>M251+N251</f>
        <v>0</v>
      </c>
      <c r="K251" s="4">
        <v>6.39</v>
      </c>
      <c r="L251" s="4">
        <v>2.41</v>
      </c>
      <c r="M251" s="40">
        <f>F250*M250*K251</f>
        <v>0</v>
      </c>
      <c r="N251" s="41">
        <f>G250*N250*L251</f>
        <v>0</v>
      </c>
      <c r="O251" s="54"/>
    </row>
    <row r="252" spans="1:15" ht="20.149999999999999" customHeight="1" x14ac:dyDescent="0.35">
      <c r="A252" s="173">
        <v>130</v>
      </c>
      <c r="B252" s="6">
        <v>24192</v>
      </c>
      <c r="C252" s="6">
        <v>24809</v>
      </c>
      <c r="D252" s="6">
        <v>15500</v>
      </c>
      <c r="E252" s="6">
        <v>15928</v>
      </c>
      <c r="F252" s="6">
        <f>C252-B252</f>
        <v>617</v>
      </c>
      <c r="G252" s="6">
        <f t="shared" si="9"/>
        <v>428</v>
      </c>
      <c r="H252" s="6">
        <f t="shared" si="10"/>
        <v>0</v>
      </c>
      <c r="I252" s="6">
        <f t="shared" si="10"/>
        <v>0</v>
      </c>
      <c r="J252" s="80">
        <f t="shared" si="11"/>
        <v>0</v>
      </c>
      <c r="K252" s="7">
        <v>0</v>
      </c>
      <c r="L252" s="7">
        <v>0</v>
      </c>
      <c r="M252" s="27">
        <f t="shared" si="6"/>
        <v>2.1237313755127253E-2</v>
      </c>
      <c r="N252" s="1">
        <f t="shared" si="7"/>
        <v>8.3709568733153633E-2</v>
      </c>
      <c r="O252" s="58" t="s">
        <v>5</v>
      </c>
    </row>
    <row r="253" spans="1:15" ht="20.149999999999999" customHeight="1" x14ac:dyDescent="0.35">
      <c r="A253" s="173"/>
      <c r="B253" s="6"/>
      <c r="C253" s="6"/>
      <c r="D253" s="6"/>
      <c r="E253" s="6"/>
      <c r="F253" s="6"/>
      <c r="G253" s="6"/>
      <c r="H253" s="6"/>
      <c r="I253" s="6"/>
      <c r="J253" s="80">
        <f>M253+N253</f>
        <v>170.07561628725068</v>
      </c>
      <c r="K253" s="6">
        <v>6.39</v>
      </c>
      <c r="L253" s="148">
        <v>2.41</v>
      </c>
      <c r="M253" s="32">
        <f>F252*M252*K253</f>
        <v>83.730870330377357</v>
      </c>
      <c r="N253" s="33">
        <f>G252*N252*L253</f>
        <v>86.344745956873311</v>
      </c>
      <c r="O253" s="58"/>
    </row>
    <row r="254" spans="1:15" ht="20.149999999999999" customHeight="1" x14ac:dyDescent="0.35">
      <c r="A254" s="173">
        <v>131</v>
      </c>
      <c r="B254" s="6">
        <v>4717</v>
      </c>
      <c r="C254" s="6">
        <v>4726</v>
      </c>
      <c r="D254" s="6">
        <v>1833</v>
      </c>
      <c r="E254" s="6">
        <v>1835</v>
      </c>
      <c r="F254" s="6">
        <f>C254-B254</f>
        <v>9</v>
      </c>
      <c r="G254" s="6">
        <f t="shared" si="9"/>
        <v>2</v>
      </c>
      <c r="H254" s="6">
        <f t="shared" si="10"/>
        <v>0</v>
      </c>
      <c r="I254" s="6">
        <f t="shared" si="10"/>
        <v>0</v>
      </c>
      <c r="J254" s="80">
        <f t="shared" si="11"/>
        <v>0</v>
      </c>
      <c r="K254" s="7">
        <v>0</v>
      </c>
      <c r="L254" s="7">
        <v>0</v>
      </c>
      <c r="M254" s="27">
        <f t="shared" si="6"/>
        <v>2.1237313755127253E-2</v>
      </c>
      <c r="N254" s="1">
        <f t="shared" si="7"/>
        <v>8.3709568733153633E-2</v>
      </c>
      <c r="O254" s="58" t="s">
        <v>5</v>
      </c>
    </row>
    <row r="255" spans="1:15" ht="20.149999999999999" customHeight="1" x14ac:dyDescent="0.35">
      <c r="A255" s="173"/>
      <c r="B255" s="6"/>
      <c r="C255" s="6"/>
      <c r="D255" s="6"/>
      <c r="E255" s="6"/>
      <c r="F255" s="6"/>
      <c r="G255" s="6"/>
      <c r="H255" s="6"/>
      <c r="I255" s="6"/>
      <c r="J255" s="80">
        <f>M255+N255</f>
        <v>1.6248380353511687</v>
      </c>
      <c r="K255" s="6">
        <v>6.39</v>
      </c>
      <c r="L255" s="148">
        <v>2.41</v>
      </c>
      <c r="M255" s="32">
        <f>F254*M254*K255</f>
        <v>1.2213579140573683</v>
      </c>
      <c r="N255" s="33">
        <f>G254*N254*L255</f>
        <v>0.40348012129380051</v>
      </c>
      <c r="O255" s="58"/>
    </row>
    <row r="256" spans="1:15" ht="20.149999999999999" customHeight="1" x14ac:dyDescent="0.35">
      <c r="A256" s="175">
        <v>132</v>
      </c>
      <c r="B256" s="4">
        <v>2303</v>
      </c>
      <c r="C256" s="4">
        <v>2320</v>
      </c>
      <c r="D256" s="4">
        <v>802</v>
      </c>
      <c r="E256" s="4">
        <v>805</v>
      </c>
      <c r="F256" s="4">
        <f>C256-B256</f>
        <v>17</v>
      </c>
      <c r="G256" s="8">
        <f t="shared" si="9"/>
        <v>3</v>
      </c>
      <c r="H256" s="8">
        <f t="shared" si="10"/>
        <v>108.63</v>
      </c>
      <c r="I256" s="8">
        <f t="shared" si="10"/>
        <v>7.23</v>
      </c>
      <c r="J256" s="82">
        <f t="shared" si="11"/>
        <v>115.86</v>
      </c>
      <c r="K256" s="4">
        <v>6.39</v>
      </c>
      <c r="L256" s="4">
        <v>2.41</v>
      </c>
      <c r="M256" s="28">
        <f t="shared" si="6"/>
        <v>2.1237313755127253E-2</v>
      </c>
      <c r="N256" s="3">
        <f t="shared" si="7"/>
        <v>8.3709568733153633E-2</v>
      </c>
      <c r="O256" s="54"/>
    </row>
    <row r="257" spans="1:16" ht="20.149999999999999" customHeight="1" x14ac:dyDescent="0.35">
      <c r="A257" s="175"/>
      <c r="B257" s="4"/>
      <c r="C257" s="4"/>
      <c r="D257" s="4"/>
      <c r="E257" s="4"/>
      <c r="F257" s="4"/>
      <c r="G257" s="8"/>
      <c r="H257" s="8"/>
      <c r="I257" s="8"/>
      <c r="J257" s="83">
        <f>M257+N257</f>
        <v>2.9122295751601746</v>
      </c>
      <c r="K257" s="4">
        <v>6.39</v>
      </c>
      <c r="L257" s="4">
        <v>2.41</v>
      </c>
      <c r="M257" s="40">
        <f>F256*M256*K257</f>
        <v>2.3070093932194737</v>
      </c>
      <c r="N257" s="41">
        <f>G256*N256*L257</f>
        <v>0.60522018194070082</v>
      </c>
      <c r="O257" s="54"/>
    </row>
    <row r="258" spans="1:16" ht="20.149999999999999" customHeight="1" x14ac:dyDescent="0.35">
      <c r="A258" s="174">
        <v>133</v>
      </c>
      <c r="B258" s="122">
        <v>4661</v>
      </c>
      <c r="C258" s="122">
        <v>4701</v>
      </c>
      <c r="D258" s="122">
        <v>2113</v>
      </c>
      <c r="E258" s="122">
        <v>2128</v>
      </c>
      <c r="F258" s="122">
        <f>C258-B258</f>
        <v>40</v>
      </c>
      <c r="G258" s="122">
        <f t="shared" si="9"/>
        <v>15</v>
      </c>
      <c r="H258" s="122">
        <f t="shared" si="10"/>
        <v>178.79999999999998</v>
      </c>
      <c r="I258" s="122">
        <f t="shared" si="10"/>
        <v>25.2</v>
      </c>
      <c r="J258" s="123">
        <f t="shared" si="11"/>
        <v>203.99999999999997</v>
      </c>
      <c r="K258" s="25">
        <v>4.47</v>
      </c>
      <c r="L258" s="126">
        <v>1.68</v>
      </c>
      <c r="M258" s="36">
        <f t="shared" si="6"/>
        <v>2.1237313755127253E-2</v>
      </c>
      <c r="N258" s="34">
        <f t="shared" si="7"/>
        <v>8.3709568733153633E-2</v>
      </c>
      <c r="O258" s="53" t="s">
        <v>6</v>
      </c>
      <c r="P258">
        <v>9</v>
      </c>
    </row>
    <row r="259" spans="1:16" ht="20.149999999999999" customHeight="1" x14ac:dyDescent="0.35">
      <c r="A259" s="174"/>
      <c r="B259" s="122"/>
      <c r="C259" s="122"/>
      <c r="D259" s="122"/>
      <c r="E259" s="122"/>
      <c r="F259" s="122"/>
      <c r="G259" s="122"/>
      <c r="H259" s="122"/>
      <c r="I259" s="122"/>
      <c r="J259" s="123">
        <f>M259+N259</f>
        <v>8.4543583055140292</v>
      </c>
      <c r="K259" s="25">
        <v>6.39</v>
      </c>
      <c r="L259" s="34">
        <v>2.41</v>
      </c>
      <c r="M259" s="37">
        <f>F258*M258*K259</f>
        <v>5.4282573958105251</v>
      </c>
      <c r="N259" s="35">
        <f>G258*N258*L259</f>
        <v>3.0261009097035036</v>
      </c>
      <c r="O259" s="53"/>
    </row>
    <row r="260" spans="1:16" ht="20.149999999999999" customHeight="1" x14ac:dyDescent="0.35">
      <c r="A260" s="175">
        <v>134</v>
      </c>
      <c r="B260" s="4">
        <v>14888</v>
      </c>
      <c r="C260" s="4">
        <v>15235</v>
      </c>
      <c r="D260" s="4">
        <v>8059</v>
      </c>
      <c r="E260" s="4">
        <v>8196</v>
      </c>
      <c r="F260" s="4">
        <f>C260-B260</f>
        <v>347</v>
      </c>
      <c r="G260" s="8">
        <f t="shared" si="9"/>
        <v>137</v>
      </c>
      <c r="H260" s="8">
        <f t="shared" si="10"/>
        <v>2217.33</v>
      </c>
      <c r="I260" s="8">
        <f t="shared" si="10"/>
        <v>330.17</v>
      </c>
      <c r="J260" s="82">
        <f t="shared" si="11"/>
        <v>2547.5</v>
      </c>
      <c r="K260" s="4">
        <v>6.39</v>
      </c>
      <c r="L260" s="4">
        <v>2.41</v>
      </c>
      <c r="M260" s="28">
        <f t="shared" si="6"/>
        <v>2.1237313755127253E-2</v>
      </c>
      <c r="N260" s="3">
        <f t="shared" si="7"/>
        <v>8.3709568733153633E-2</v>
      </c>
      <c r="O260" s="54"/>
    </row>
    <row r="261" spans="1:16" ht="20.149999999999999" customHeight="1" x14ac:dyDescent="0.35">
      <c r="A261" s="175"/>
      <c r="B261" s="4"/>
      <c r="C261" s="4"/>
      <c r="D261" s="4"/>
      <c r="E261" s="4"/>
      <c r="F261" s="4"/>
      <c r="G261" s="8"/>
      <c r="H261" s="8"/>
      <c r="I261" s="8"/>
      <c r="J261" s="82">
        <f>M261+N261</f>
        <v>74.728521217281639</v>
      </c>
      <c r="K261" s="4">
        <v>6.39</v>
      </c>
      <c r="L261" s="4">
        <v>2.41</v>
      </c>
      <c r="M261" s="40">
        <f>F260*M260*K261</f>
        <v>47.090132908656308</v>
      </c>
      <c r="N261" s="41">
        <f>G260*N260*L261</f>
        <v>27.638388308625338</v>
      </c>
      <c r="O261" s="54"/>
    </row>
    <row r="262" spans="1:16" ht="20.149999999999999" customHeight="1" x14ac:dyDescent="0.35">
      <c r="A262" s="175">
        <v>135</v>
      </c>
      <c r="B262" s="4">
        <v>610</v>
      </c>
      <c r="C262" s="4">
        <v>649</v>
      </c>
      <c r="D262" s="4">
        <v>311</v>
      </c>
      <c r="E262" s="4">
        <v>321</v>
      </c>
      <c r="F262" s="4">
        <f>C262-B262</f>
        <v>39</v>
      </c>
      <c r="G262" s="8">
        <f t="shared" si="9"/>
        <v>10</v>
      </c>
      <c r="H262" s="8">
        <f t="shared" si="10"/>
        <v>249.20999999999998</v>
      </c>
      <c r="I262" s="8">
        <f t="shared" si="10"/>
        <v>24.1</v>
      </c>
      <c r="J262" s="82">
        <f t="shared" si="11"/>
        <v>273.31</v>
      </c>
      <c r="K262" s="4">
        <v>6.39</v>
      </c>
      <c r="L262" s="4">
        <v>2.41</v>
      </c>
      <c r="M262" s="28">
        <f>$C$813</f>
        <v>2.1237313755127253E-2</v>
      </c>
      <c r="N262" s="3">
        <f>$E$813</f>
        <v>8.3709568733153633E-2</v>
      </c>
      <c r="O262" s="54" t="s">
        <v>42</v>
      </c>
    </row>
    <row r="263" spans="1:16" ht="20.149999999999999" customHeight="1" x14ac:dyDescent="0.35">
      <c r="A263" s="175"/>
      <c r="B263" s="4"/>
      <c r="C263" s="4"/>
      <c r="D263" s="4"/>
      <c r="E263" s="4"/>
      <c r="F263" s="4"/>
      <c r="G263" s="8"/>
      <c r="H263" s="8"/>
      <c r="I263" s="8"/>
      <c r="J263" s="82">
        <f>M263+N263</f>
        <v>7.3099515673842648</v>
      </c>
      <c r="K263" s="4">
        <v>6.39</v>
      </c>
      <c r="L263" s="4">
        <v>2.41</v>
      </c>
      <c r="M263" s="40">
        <f>F262*M262*K263</f>
        <v>5.2925509609152623</v>
      </c>
      <c r="N263" s="41">
        <f>G262*N262*L263</f>
        <v>2.0174006064690024</v>
      </c>
      <c r="O263" s="54"/>
    </row>
    <row r="264" spans="1:16" ht="20.149999999999999" customHeight="1" x14ac:dyDescent="0.35">
      <c r="A264" s="175">
        <v>136</v>
      </c>
      <c r="B264" s="4">
        <v>5272</v>
      </c>
      <c r="C264" s="4">
        <v>5291</v>
      </c>
      <c r="D264" s="4">
        <v>2191</v>
      </c>
      <c r="E264" s="4">
        <v>2202</v>
      </c>
      <c r="F264" s="4">
        <f>C264-B264</f>
        <v>19</v>
      </c>
      <c r="G264" s="8">
        <f t="shared" si="9"/>
        <v>11</v>
      </c>
      <c r="H264" s="8">
        <f t="shared" si="10"/>
        <v>121.41</v>
      </c>
      <c r="I264" s="8">
        <f t="shared" si="10"/>
        <v>26.51</v>
      </c>
      <c r="J264" s="82">
        <f t="shared" si="11"/>
        <v>147.91999999999999</v>
      </c>
      <c r="K264" s="4">
        <v>6.39</v>
      </c>
      <c r="L264" s="4">
        <v>2.41</v>
      </c>
      <c r="M264" s="28">
        <f>$C$813</f>
        <v>2.1237313755127253E-2</v>
      </c>
      <c r="N264" s="3">
        <f>$E$813</f>
        <v>8.3709568733153633E-2</v>
      </c>
      <c r="O264" s="54"/>
    </row>
    <row r="265" spans="1:16" ht="20.149999999999999" customHeight="1" x14ac:dyDescent="0.35">
      <c r="A265" s="175"/>
      <c r="B265" s="4"/>
      <c r="C265" s="4"/>
      <c r="D265" s="4"/>
      <c r="E265" s="4"/>
      <c r="F265" s="4"/>
      <c r="G265" s="8"/>
      <c r="H265" s="8"/>
      <c r="I265" s="8"/>
      <c r="J265" s="82">
        <f>M265+N265</f>
        <v>4.7975629301259026</v>
      </c>
      <c r="K265" s="4">
        <v>6.39</v>
      </c>
      <c r="L265" s="4">
        <v>2.41</v>
      </c>
      <c r="M265" s="40">
        <f>F264*M264*K265</f>
        <v>2.5784222630099998</v>
      </c>
      <c r="N265" s="41">
        <f>G264*N264*L265</f>
        <v>2.2191406671159029</v>
      </c>
      <c r="O265" s="54"/>
    </row>
    <row r="266" spans="1:16" ht="20.149999999999999" customHeight="1" x14ac:dyDescent="0.35">
      <c r="A266" s="175">
        <v>137</v>
      </c>
      <c r="B266" s="4">
        <v>883</v>
      </c>
      <c r="C266" s="4">
        <v>883</v>
      </c>
      <c r="D266" s="4">
        <v>219</v>
      </c>
      <c r="E266" s="4">
        <v>222</v>
      </c>
      <c r="F266" s="4">
        <f>C266-B266</f>
        <v>0</v>
      </c>
      <c r="G266" s="8">
        <f t="shared" si="9"/>
        <v>3</v>
      </c>
      <c r="H266" s="8">
        <f t="shared" si="10"/>
        <v>0</v>
      </c>
      <c r="I266" s="8">
        <f t="shared" si="10"/>
        <v>7.23</v>
      </c>
      <c r="J266" s="82">
        <f t="shared" si="11"/>
        <v>7.23</v>
      </c>
      <c r="K266" s="4">
        <v>6.39</v>
      </c>
      <c r="L266" s="4">
        <v>2.41</v>
      </c>
      <c r="M266" s="28">
        <f>$C$813</f>
        <v>2.1237313755127253E-2</v>
      </c>
      <c r="N266" s="3">
        <f>$E$813</f>
        <v>8.3709568733153633E-2</v>
      </c>
      <c r="O266" s="54">
        <v>826</v>
      </c>
    </row>
    <row r="267" spans="1:16" ht="20.149999999999999" customHeight="1" x14ac:dyDescent="0.35">
      <c r="A267" s="175"/>
      <c r="B267" s="4"/>
      <c r="C267" s="4"/>
      <c r="D267" s="4"/>
      <c r="E267" s="4"/>
      <c r="F267" s="4"/>
      <c r="G267" s="8"/>
      <c r="H267" s="8"/>
      <c r="I267" s="8"/>
      <c r="J267" s="82">
        <f>M267+N267</f>
        <v>0.60522018194070082</v>
      </c>
      <c r="K267" s="4">
        <v>6.39</v>
      </c>
      <c r="L267" s="4">
        <v>2.41</v>
      </c>
      <c r="M267" s="40">
        <f>F266*M266*K267</f>
        <v>0</v>
      </c>
      <c r="N267" s="41">
        <f>G266*N266*L267</f>
        <v>0.60522018194070082</v>
      </c>
      <c r="O267" s="54"/>
    </row>
    <row r="268" spans="1:16" ht="20.149999999999999" customHeight="1" x14ac:dyDescent="0.35">
      <c r="A268" s="175">
        <v>138</v>
      </c>
      <c r="B268" s="4">
        <v>5063</v>
      </c>
      <c r="C268" s="4">
        <v>5063</v>
      </c>
      <c r="D268" s="4">
        <v>931</v>
      </c>
      <c r="E268" s="4">
        <v>931</v>
      </c>
      <c r="F268" s="4">
        <f>C268-B268</f>
        <v>0</v>
      </c>
      <c r="G268" s="8">
        <f t="shared" si="9"/>
        <v>0</v>
      </c>
      <c r="H268" s="8">
        <f t="shared" si="10"/>
        <v>0</v>
      </c>
      <c r="I268" s="8">
        <f t="shared" si="10"/>
        <v>0</v>
      </c>
      <c r="J268" s="81">
        <f t="shared" si="11"/>
        <v>0</v>
      </c>
      <c r="K268" s="4">
        <v>6.39</v>
      </c>
      <c r="L268" s="4">
        <v>2.41</v>
      </c>
      <c r="M268" s="28">
        <f>$C$813</f>
        <v>2.1237313755127253E-2</v>
      </c>
      <c r="N268" s="3">
        <f>$E$813</f>
        <v>8.3709568733153633E-2</v>
      </c>
      <c r="O268" s="54"/>
    </row>
    <row r="269" spans="1:16" ht="20.149999999999999" customHeight="1" x14ac:dyDescent="0.35">
      <c r="A269" s="175"/>
      <c r="B269" s="4"/>
      <c r="C269" s="4"/>
      <c r="D269" s="4"/>
      <c r="E269" s="4"/>
      <c r="F269" s="4"/>
      <c r="G269" s="8"/>
      <c r="H269" s="8"/>
      <c r="I269" s="8"/>
      <c r="J269" s="82">
        <f>M269+N269</f>
        <v>0</v>
      </c>
      <c r="K269" s="4">
        <v>6.39</v>
      </c>
      <c r="L269" s="4">
        <v>2.41</v>
      </c>
      <c r="M269" s="40">
        <f>F268*M268*K269</f>
        <v>0</v>
      </c>
      <c r="N269" s="41">
        <f>G268*N268*L269</f>
        <v>0</v>
      </c>
      <c r="O269" s="54"/>
    </row>
    <row r="270" spans="1:16" ht="20.149999999999999" customHeight="1" x14ac:dyDescent="0.35">
      <c r="A270" s="178">
        <v>139</v>
      </c>
      <c r="B270" s="5">
        <v>5002</v>
      </c>
      <c r="C270" s="5">
        <v>5009</v>
      </c>
      <c r="D270" s="5">
        <v>2718</v>
      </c>
      <c r="E270" s="5">
        <v>2721</v>
      </c>
      <c r="F270" s="5">
        <f>C270-B270</f>
        <v>7</v>
      </c>
      <c r="G270" s="5">
        <f t="shared" si="9"/>
        <v>3</v>
      </c>
      <c r="H270" s="5">
        <f t="shared" si="10"/>
        <v>44.73</v>
      </c>
      <c r="I270" s="5">
        <f t="shared" si="10"/>
        <v>7.23</v>
      </c>
      <c r="J270" s="84">
        <f t="shared" si="11"/>
        <v>51.959999999999994</v>
      </c>
      <c r="K270" s="4">
        <v>6.39</v>
      </c>
      <c r="L270" s="4">
        <v>2.41</v>
      </c>
      <c r="M270" s="28">
        <f>$C$813</f>
        <v>2.1237313755127253E-2</v>
      </c>
      <c r="N270" s="3">
        <f>$E$813</f>
        <v>8.3709568733153633E-2</v>
      </c>
      <c r="O270" s="57"/>
    </row>
    <row r="271" spans="1:16" ht="20.149999999999999" customHeight="1" x14ac:dyDescent="0.35">
      <c r="A271" s="178"/>
      <c r="B271" s="5"/>
      <c r="C271" s="5"/>
      <c r="D271" s="5"/>
      <c r="E271" s="5"/>
      <c r="F271" s="5"/>
      <c r="G271" s="5"/>
      <c r="H271" s="5"/>
      <c r="I271" s="5"/>
      <c r="J271" s="84">
        <f>M271+N271</f>
        <v>1.5551652262075428</v>
      </c>
      <c r="K271" s="4">
        <v>6.39</v>
      </c>
      <c r="L271" s="4">
        <v>2.41</v>
      </c>
      <c r="M271" s="40">
        <f>F270*M270*K271</f>
        <v>0.94994504426684201</v>
      </c>
      <c r="N271" s="41">
        <f>G270*N270*L271</f>
        <v>0.60522018194070082</v>
      </c>
      <c r="O271" s="57"/>
    </row>
    <row r="272" spans="1:16" ht="20.149999999999999" customHeight="1" x14ac:dyDescent="0.35">
      <c r="A272" s="175">
        <v>140</v>
      </c>
      <c r="B272" s="4">
        <v>887</v>
      </c>
      <c r="C272" s="4">
        <v>887</v>
      </c>
      <c r="D272" s="4">
        <v>291</v>
      </c>
      <c r="E272" s="4">
        <v>291</v>
      </c>
      <c r="F272" s="4">
        <f>C272-B272</f>
        <v>0</v>
      </c>
      <c r="G272" s="4">
        <f t="shared" si="9"/>
        <v>0</v>
      </c>
      <c r="H272" s="8">
        <f t="shared" si="10"/>
        <v>0</v>
      </c>
      <c r="I272" s="8">
        <f t="shared" si="10"/>
        <v>0</v>
      </c>
      <c r="J272" s="81">
        <f t="shared" si="11"/>
        <v>0</v>
      </c>
      <c r="K272" s="4">
        <v>6.39</v>
      </c>
      <c r="L272" s="4">
        <v>2.41</v>
      </c>
      <c r="M272" s="28">
        <f>$C$813</f>
        <v>2.1237313755127253E-2</v>
      </c>
      <c r="N272" s="3">
        <f>$E$813</f>
        <v>8.3709568733153633E-2</v>
      </c>
      <c r="O272" s="54"/>
    </row>
    <row r="273" spans="1:16" ht="20.149999999999999" customHeight="1" x14ac:dyDescent="0.35">
      <c r="A273" s="175"/>
      <c r="B273" s="4"/>
      <c r="C273" s="4"/>
      <c r="D273" s="4"/>
      <c r="E273" s="4"/>
      <c r="F273" s="4"/>
      <c r="G273" s="4"/>
      <c r="H273" s="8"/>
      <c r="I273" s="8"/>
      <c r="J273" s="82">
        <f>M273+N273</f>
        <v>0</v>
      </c>
      <c r="K273" s="4">
        <v>6.39</v>
      </c>
      <c r="L273" s="4">
        <v>2.41</v>
      </c>
      <c r="M273" s="40">
        <f>F272*M272*K273</f>
        <v>0</v>
      </c>
      <c r="N273" s="41">
        <f>G272*N272*L273</f>
        <v>0</v>
      </c>
      <c r="O273" s="54"/>
    </row>
    <row r="274" spans="1:16" ht="20.149999999999999" customHeight="1" x14ac:dyDescent="0.35">
      <c r="A274" s="174">
        <v>141</v>
      </c>
      <c r="B274" s="102">
        <v>3634</v>
      </c>
      <c r="C274" s="102">
        <v>3636</v>
      </c>
      <c r="D274" s="102">
        <v>1538</v>
      </c>
      <c r="E274" s="102">
        <v>1539</v>
      </c>
      <c r="F274" s="102">
        <f>C274-B274</f>
        <v>2</v>
      </c>
      <c r="G274" s="102">
        <f t="shared" si="9"/>
        <v>1</v>
      </c>
      <c r="H274" s="25">
        <f t="shared" si="10"/>
        <v>8.94</v>
      </c>
      <c r="I274" s="25">
        <f t="shared" si="10"/>
        <v>1.68</v>
      </c>
      <c r="J274" s="85">
        <f t="shared" si="11"/>
        <v>10.62</v>
      </c>
      <c r="K274" s="25">
        <v>4.47</v>
      </c>
      <c r="L274" s="126">
        <v>1.68</v>
      </c>
      <c r="M274" s="36">
        <f>$C$813</f>
        <v>2.1237313755127253E-2</v>
      </c>
      <c r="N274" s="34">
        <f>$E$813</f>
        <v>8.3709568733153633E-2</v>
      </c>
      <c r="O274" s="103"/>
      <c r="P274">
        <v>10</v>
      </c>
    </row>
    <row r="275" spans="1:16" ht="20.149999999999999" customHeight="1" x14ac:dyDescent="0.35">
      <c r="A275" s="174"/>
      <c r="B275" s="102"/>
      <c r="C275" s="102"/>
      <c r="D275" s="102"/>
      <c r="E275" s="102"/>
      <c r="F275" s="102"/>
      <c r="G275" s="102"/>
      <c r="H275" s="25"/>
      <c r="I275" s="25"/>
      <c r="J275" s="85">
        <f>M275+N275</f>
        <v>0.47315293043742651</v>
      </c>
      <c r="K275" s="25">
        <v>6.39</v>
      </c>
      <c r="L275" s="34">
        <v>2.41</v>
      </c>
      <c r="M275" s="37">
        <f>F274*M274*K275</f>
        <v>0.27141286979052626</v>
      </c>
      <c r="N275" s="35">
        <f>G274*N274*L275</f>
        <v>0.20174006064690025</v>
      </c>
      <c r="O275" s="103"/>
    </row>
    <row r="276" spans="1:16" ht="20.149999999999999" customHeight="1" x14ac:dyDescent="0.35">
      <c r="A276" s="175">
        <v>142</v>
      </c>
      <c r="B276" s="4">
        <v>13465</v>
      </c>
      <c r="C276" s="4">
        <v>14061</v>
      </c>
      <c r="D276" s="4">
        <v>7254</v>
      </c>
      <c r="E276" s="4">
        <v>7842</v>
      </c>
      <c r="F276" s="4">
        <f>C276-B276</f>
        <v>596</v>
      </c>
      <c r="G276" s="8">
        <f t="shared" si="9"/>
        <v>588</v>
      </c>
      <c r="H276" s="8">
        <f t="shared" si="10"/>
        <v>3808.4399999999996</v>
      </c>
      <c r="I276" s="8">
        <f t="shared" si="10"/>
        <v>1417.0800000000002</v>
      </c>
      <c r="J276" s="82">
        <f t="shared" si="11"/>
        <v>5225.5199999999995</v>
      </c>
      <c r="K276" s="4">
        <v>6.39</v>
      </c>
      <c r="L276" s="4">
        <v>2.41</v>
      </c>
      <c r="M276" s="28">
        <f>$C$813</f>
        <v>2.1237313755127253E-2</v>
      </c>
      <c r="N276" s="3">
        <f>$E$813</f>
        <v>8.3709568733153633E-2</v>
      </c>
      <c r="O276" s="54"/>
    </row>
    <row r="277" spans="1:16" ht="20.149999999999999" customHeight="1" x14ac:dyDescent="0.35">
      <c r="A277" s="175"/>
      <c r="B277" s="4"/>
      <c r="C277" s="4"/>
      <c r="D277" s="4"/>
      <c r="E277" s="4"/>
      <c r="F277" s="4"/>
      <c r="G277" s="8"/>
      <c r="H277" s="8"/>
      <c r="I277" s="8"/>
      <c r="J277" s="82">
        <f>M277+N277</f>
        <v>199.5041908579542</v>
      </c>
      <c r="K277" s="4">
        <v>6.39</v>
      </c>
      <c r="L277" s="4">
        <v>2.41</v>
      </c>
      <c r="M277" s="40">
        <f>F276*M276*K277</f>
        <v>80.881035197576836</v>
      </c>
      <c r="N277" s="41">
        <f>G276*N276*L277</f>
        <v>118.62315566037735</v>
      </c>
      <c r="O277" s="54"/>
    </row>
    <row r="278" spans="1:16" ht="20.149999999999999" customHeight="1" x14ac:dyDescent="0.35">
      <c r="A278" s="175">
        <v>143</v>
      </c>
      <c r="B278" s="4">
        <v>1163</v>
      </c>
      <c r="C278" s="4">
        <v>1163</v>
      </c>
      <c r="D278" s="4">
        <v>236</v>
      </c>
      <c r="E278" s="4">
        <v>236</v>
      </c>
      <c r="F278" s="4">
        <f>C278-B278</f>
        <v>0</v>
      </c>
      <c r="G278" s="8">
        <f t="shared" si="9"/>
        <v>0</v>
      </c>
      <c r="H278" s="8">
        <f t="shared" si="10"/>
        <v>0</v>
      </c>
      <c r="I278" s="8">
        <f t="shared" si="10"/>
        <v>0</v>
      </c>
      <c r="J278" s="82">
        <f t="shared" si="11"/>
        <v>0</v>
      </c>
      <c r="K278" s="4">
        <v>6.39</v>
      </c>
      <c r="L278" s="4">
        <v>2.41</v>
      </c>
      <c r="M278" s="28">
        <f>$C$813</f>
        <v>2.1237313755127253E-2</v>
      </c>
      <c r="N278" s="3">
        <f>$E$813</f>
        <v>8.3709568733153633E-2</v>
      </c>
      <c r="O278" s="54"/>
    </row>
    <row r="279" spans="1:16" ht="20.149999999999999" customHeight="1" x14ac:dyDescent="0.35">
      <c r="A279" s="175"/>
      <c r="B279" s="4"/>
      <c r="C279" s="4"/>
      <c r="D279" s="4"/>
      <c r="E279" s="4"/>
      <c r="F279" s="4"/>
      <c r="G279" s="8"/>
      <c r="H279" s="8"/>
      <c r="I279" s="8"/>
      <c r="J279" s="82">
        <f>M279+N279</f>
        <v>0</v>
      </c>
      <c r="K279" s="4">
        <v>6.39</v>
      </c>
      <c r="L279" s="4">
        <v>2.41</v>
      </c>
      <c r="M279" s="40">
        <f>F278*M278*K279</f>
        <v>0</v>
      </c>
      <c r="N279" s="41">
        <f>G278*N278*L279</f>
        <v>0</v>
      </c>
      <c r="O279" s="54"/>
    </row>
    <row r="280" spans="1:16" ht="20.149999999999999" customHeight="1" x14ac:dyDescent="0.35">
      <c r="A280" s="175">
        <v>144</v>
      </c>
      <c r="B280" s="4">
        <v>1256</v>
      </c>
      <c r="C280" s="4">
        <v>1286</v>
      </c>
      <c r="D280" s="4">
        <v>374</v>
      </c>
      <c r="E280" s="4">
        <v>405</v>
      </c>
      <c r="F280" s="4">
        <f>C280-B280</f>
        <v>30</v>
      </c>
      <c r="G280" s="8">
        <f t="shared" si="9"/>
        <v>31</v>
      </c>
      <c r="H280" s="8">
        <f t="shared" si="10"/>
        <v>191.7</v>
      </c>
      <c r="I280" s="8">
        <f t="shared" si="10"/>
        <v>74.710000000000008</v>
      </c>
      <c r="J280" s="82">
        <f t="shared" si="11"/>
        <v>266.40999999999997</v>
      </c>
      <c r="K280" s="4">
        <v>6.39</v>
      </c>
      <c r="L280" s="4">
        <v>2.41</v>
      </c>
      <c r="M280" s="28">
        <f>$C$813</f>
        <v>2.1237313755127253E-2</v>
      </c>
      <c r="N280" s="3">
        <f>$E$813</f>
        <v>8.3709568733153633E-2</v>
      </c>
      <c r="O280" s="54"/>
    </row>
    <row r="281" spans="1:16" ht="20.149999999999999" customHeight="1" x14ac:dyDescent="0.35">
      <c r="A281" s="175"/>
      <c r="B281" s="4"/>
      <c r="C281" s="4"/>
      <c r="D281" s="4"/>
      <c r="E281" s="4"/>
      <c r="F281" s="4"/>
      <c r="G281" s="8"/>
      <c r="H281" s="8"/>
      <c r="I281" s="8"/>
      <c r="J281" s="82">
        <f>M281+N281</f>
        <v>10.325134926911801</v>
      </c>
      <c r="K281" s="4">
        <v>6.39</v>
      </c>
      <c r="L281" s="4">
        <v>2.41</v>
      </c>
      <c r="M281" s="40">
        <f>F280*M280*K281</f>
        <v>4.0711930468578936</v>
      </c>
      <c r="N281" s="41">
        <f>G280*N280*L281</f>
        <v>6.2539418800539082</v>
      </c>
      <c r="O281" s="54"/>
    </row>
    <row r="282" spans="1:16" ht="20.149999999999999" customHeight="1" x14ac:dyDescent="0.35">
      <c r="A282" s="174">
        <v>145</v>
      </c>
      <c r="B282" s="25">
        <v>7542</v>
      </c>
      <c r="C282" s="25">
        <v>7542</v>
      </c>
      <c r="D282" s="25">
        <v>2985</v>
      </c>
      <c r="E282" s="25">
        <v>2985</v>
      </c>
      <c r="F282" s="25">
        <f>C282-B282</f>
        <v>0</v>
      </c>
      <c r="G282" s="25">
        <f t="shared" si="9"/>
        <v>0</v>
      </c>
      <c r="H282" s="25">
        <f t="shared" si="10"/>
        <v>0</v>
      </c>
      <c r="I282" s="25">
        <f t="shared" si="10"/>
        <v>0</v>
      </c>
      <c r="J282" s="85">
        <f t="shared" si="11"/>
        <v>0</v>
      </c>
      <c r="K282" s="25">
        <v>4.47</v>
      </c>
      <c r="L282" s="126">
        <v>1.68</v>
      </c>
      <c r="M282" s="36">
        <f>$C$813</f>
        <v>2.1237313755127253E-2</v>
      </c>
      <c r="N282" s="34">
        <f>$E$813</f>
        <v>8.3709568733153633E-2</v>
      </c>
      <c r="O282" s="103"/>
      <c r="P282">
        <v>11</v>
      </c>
    </row>
    <row r="283" spans="1:16" ht="20.149999999999999" customHeight="1" x14ac:dyDescent="0.35">
      <c r="A283" s="174"/>
      <c r="B283" s="25"/>
      <c r="C283" s="25"/>
      <c r="D283" s="25"/>
      <c r="E283" s="25"/>
      <c r="F283" s="25"/>
      <c r="G283" s="25"/>
      <c r="H283" s="25"/>
      <c r="I283" s="25"/>
      <c r="J283" s="85">
        <f>M283+N283</f>
        <v>0</v>
      </c>
      <c r="K283" s="25">
        <v>6.39</v>
      </c>
      <c r="L283" s="34">
        <v>2.41</v>
      </c>
      <c r="M283" s="37">
        <f>F282*M282*K283</f>
        <v>0</v>
      </c>
      <c r="N283" s="35">
        <f>G282*N282*L283</f>
        <v>0</v>
      </c>
      <c r="O283" s="103"/>
    </row>
    <row r="284" spans="1:16" s="98" customFormat="1" ht="20.149999999999999" customHeight="1" x14ac:dyDescent="0.35">
      <c r="A284" s="174">
        <v>146</v>
      </c>
      <c r="B284" s="25">
        <v>16090</v>
      </c>
      <c r="C284" s="25">
        <v>16616</v>
      </c>
      <c r="D284" s="25">
        <v>7192</v>
      </c>
      <c r="E284" s="25">
        <v>7516</v>
      </c>
      <c r="F284" s="25">
        <f>C284-B284</f>
        <v>526</v>
      </c>
      <c r="G284" s="25">
        <f t="shared" si="9"/>
        <v>324</v>
      </c>
      <c r="H284" s="25">
        <f t="shared" si="10"/>
        <v>2351.2199999999998</v>
      </c>
      <c r="I284" s="25">
        <f t="shared" si="10"/>
        <v>544.31999999999994</v>
      </c>
      <c r="J284" s="85">
        <f t="shared" si="11"/>
        <v>2895.54</v>
      </c>
      <c r="K284" s="25">
        <v>4.47</v>
      </c>
      <c r="L284" s="126">
        <v>1.68</v>
      </c>
      <c r="M284" s="36">
        <f>$C$813</f>
        <v>2.1237313755127253E-2</v>
      </c>
      <c r="N284" s="34">
        <f>$E$813</f>
        <v>8.3709568733153633E-2</v>
      </c>
      <c r="O284" s="53" t="s">
        <v>6</v>
      </c>
      <c r="P284" s="98">
        <v>12</v>
      </c>
    </row>
    <row r="285" spans="1:16" s="98" customFormat="1" ht="20.149999999999999" customHeight="1" x14ac:dyDescent="0.35">
      <c r="A285" s="174"/>
      <c r="B285" s="25"/>
      <c r="C285" s="25"/>
      <c r="D285" s="25"/>
      <c r="E285" s="25"/>
      <c r="F285" s="25"/>
      <c r="G285" s="25"/>
      <c r="H285" s="25"/>
      <c r="I285" s="25"/>
      <c r="J285" s="85">
        <f>M285+N285</f>
        <v>136.74536440450407</v>
      </c>
      <c r="K285" s="25">
        <v>6.39</v>
      </c>
      <c r="L285" s="34">
        <v>2.41</v>
      </c>
      <c r="M285" s="37">
        <f>F284*M284*K285</f>
        <v>71.381584754908403</v>
      </c>
      <c r="N285" s="35">
        <f>G284*N284*L285</f>
        <v>65.363779649595685</v>
      </c>
      <c r="O285" s="53"/>
    </row>
    <row r="286" spans="1:16" ht="20.149999999999999" customHeight="1" x14ac:dyDescent="0.35">
      <c r="A286" s="176">
        <v>147</v>
      </c>
      <c r="B286" s="8">
        <v>1089</v>
      </c>
      <c r="C286" s="8">
        <v>1089</v>
      </c>
      <c r="D286" s="8">
        <v>477</v>
      </c>
      <c r="E286" s="8">
        <v>477</v>
      </c>
      <c r="F286" s="8">
        <f>C286-B286</f>
        <v>0</v>
      </c>
      <c r="G286" s="8">
        <f t="shared" si="9"/>
        <v>0</v>
      </c>
      <c r="H286" s="8">
        <f t="shared" si="10"/>
        <v>0</v>
      </c>
      <c r="I286" s="8">
        <f t="shared" si="10"/>
        <v>0</v>
      </c>
      <c r="J286" s="82">
        <f t="shared" si="11"/>
        <v>0</v>
      </c>
      <c r="K286" s="4">
        <v>6.39</v>
      </c>
      <c r="L286" s="4">
        <v>2.41</v>
      </c>
      <c r="M286" s="30">
        <f>$C$813</f>
        <v>2.1237313755127253E-2</v>
      </c>
      <c r="N286" s="47">
        <f>$E$813</f>
        <v>8.3709568733153633E-2</v>
      </c>
      <c r="O286" s="59"/>
    </row>
    <row r="287" spans="1:16" ht="20.149999999999999" customHeight="1" x14ac:dyDescent="0.35">
      <c r="A287" s="176"/>
      <c r="B287" s="8"/>
      <c r="C287" s="8"/>
      <c r="D287" s="8"/>
      <c r="E287" s="8"/>
      <c r="F287" s="8"/>
      <c r="G287" s="8"/>
      <c r="H287" s="8"/>
      <c r="I287" s="8"/>
      <c r="J287" s="82">
        <f>M287+N287</f>
        <v>0</v>
      </c>
      <c r="K287" s="4">
        <v>6.39</v>
      </c>
      <c r="L287" s="4">
        <v>2.41</v>
      </c>
      <c r="M287" s="50">
        <f>F286*M286*K287</f>
        <v>0</v>
      </c>
      <c r="N287" s="96">
        <f>G286*N286*L287</f>
        <v>0</v>
      </c>
      <c r="O287" s="59"/>
    </row>
    <row r="288" spans="1:16" ht="20.149999999999999" customHeight="1" x14ac:dyDescent="0.35">
      <c r="A288" s="176">
        <v>148</v>
      </c>
      <c r="B288" s="8">
        <v>1938</v>
      </c>
      <c r="C288" s="8">
        <v>2551</v>
      </c>
      <c r="D288" s="8">
        <v>1170</v>
      </c>
      <c r="E288" s="8">
        <v>1516</v>
      </c>
      <c r="F288" s="8">
        <f>C288-B288</f>
        <v>613</v>
      </c>
      <c r="G288" s="8">
        <f t="shared" si="9"/>
        <v>346</v>
      </c>
      <c r="H288" s="8">
        <f t="shared" si="10"/>
        <v>3917.0699999999997</v>
      </c>
      <c r="I288" s="8">
        <f t="shared" si="10"/>
        <v>833.86</v>
      </c>
      <c r="J288" s="82">
        <f t="shared" si="11"/>
        <v>4750.9299999999994</v>
      </c>
      <c r="K288" s="4">
        <v>6.39</v>
      </c>
      <c r="L288" s="4">
        <v>2.41</v>
      </c>
      <c r="M288" s="30">
        <f>$C$813</f>
        <v>2.1237313755127253E-2</v>
      </c>
      <c r="N288" s="47">
        <f>$E$813</f>
        <v>8.3709568733153633E-2</v>
      </c>
      <c r="O288" s="59"/>
    </row>
    <row r="289" spans="1:16" ht="20.149999999999999" customHeight="1" x14ac:dyDescent="0.35">
      <c r="A289" s="176"/>
      <c r="B289" s="8"/>
      <c r="C289" s="8"/>
      <c r="D289" s="8"/>
      <c r="E289" s="8"/>
      <c r="F289" s="8"/>
      <c r="G289" s="8"/>
      <c r="H289" s="8"/>
      <c r="I289" s="8"/>
      <c r="J289" s="82">
        <f>M289+N289</f>
        <v>152.99010557462378</v>
      </c>
      <c r="K289" s="4">
        <v>6.39</v>
      </c>
      <c r="L289" s="4">
        <v>2.41</v>
      </c>
      <c r="M289" s="50">
        <f>F288*M288*K289</f>
        <v>83.188044590796309</v>
      </c>
      <c r="N289" s="96">
        <f>G288*N288*L289</f>
        <v>69.802060983827488</v>
      </c>
      <c r="O289" s="59"/>
    </row>
    <row r="290" spans="1:16" ht="20.149999999999999" customHeight="1" x14ac:dyDescent="0.35">
      <c r="A290" s="176">
        <v>149.15</v>
      </c>
      <c r="B290" s="8">
        <v>11550</v>
      </c>
      <c r="C290" s="8">
        <v>11550</v>
      </c>
      <c r="D290" s="8">
        <v>3773</v>
      </c>
      <c r="E290" s="8">
        <v>3773</v>
      </c>
      <c r="F290" s="8">
        <f>C290-B290</f>
        <v>0</v>
      </c>
      <c r="G290" s="8">
        <f t="shared" si="9"/>
        <v>0</v>
      </c>
      <c r="H290" s="8">
        <f t="shared" si="10"/>
        <v>0</v>
      </c>
      <c r="I290" s="8">
        <f t="shared" si="10"/>
        <v>0</v>
      </c>
      <c r="J290" s="82">
        <f t="shared" si="11"/>
        <v>0</v>
      </c>
      <c r="K290" s="4">
        <v>6.39</v>
      </c>
      <c r="L290" s="4">
        <v>2.41</v>
      </c>
      <c r="M290" s="28">
        <f>$C$813</f>
        <v>2.1237313755127253E-2</v>
      </c>
      <c r="N290" s="3">
        <f>$E$813</f>
        <v>8.3709568733153633E-2</v>
      </c>
      <c r="O290" s="59"/>
    </row>
    <row r="291" spans="1:16" ht="20.149999999999999" customHeight="1" x14ac:dyDescent="0.35">
      <c r="A291" s="176"/>
      <c r="B291" s="8"/>
      <c r="C291" s="8"/>
      <c r="D291" s="8"/>
      <c r="E291" s="8"/>
      <c r="F291" s="8"/>
      <c r="G291" s="8"/>
      <c r="H291" s="8"/>
      <c r="I291" s="8"/>
      <c r="J291" s="82">
        <f>M291+N291</f>
        <v>0</v>
      </c>
      <c r="K291" s="4">
        <v>6.39</v>
      </c>
      <c r="L291" s="4">
        <v>2.41</v>
      </c>
      <c r="M291" s="40">
        <f>F290*M290*K291</f>
        <v>0</v>
      </c>
      <c r="N291" s="41">
        <f>G290*N290*L291</f>
        <v>0</v>
      </c>
      <c r="O291" s="59"/>
    </row>
    <row r="292" spans="1:16" ht="20.149999999999999" customHeight="1" x14ac:dyDescent="0.35">
      <c r="A292" s="175">
        <v>151</v>
      </c>
      <c r="B292" s="4">
        <v>5487</v>
      </c>
      <c r="C292" s="4">
        <v>5487</v>
      </c>
      <c r="D292" s="4">
        <v>3588</v>
      </c>
      <c r="E292" s="4">
        <v>3588</v>
      </c>
      <c r="F292" s="4">
        <f>C292-B292</f>
        <v>0</v>
      </c>
      <c r="G292" s="4">
        <f t="shared" si="9"/>
        <v>0</v>
      </c>
      <c r="H292" s="8">
        <f t="shared" si="10"/>
        <v>0</v>
      </c>
      <c r="I292" s="8">
        <f t="shared" si="10"/>
        <v>0</v>
      </c>
      <c r="J292" s="82">
        <f t="shared" si="11"/>
        <v>0</v>
      </c>
      <c r="K292" s="4">
        <v>6.39</v>
      </c>
      <c r="L292" s="4">
        <v>2.41</v>
      </c>
      <c r="M292" s="28">
        <f>$C$813</f>
        <v>2.1237313755127253E-2</v>
      </c>
      <c r="N292" s="3">
        <f>$E$813</f>
        <v>8.3709568733153633E-2</v>
      </c>
      <c r="O292" s="54"/>
    </row>
    <row r="293" spans="1:16" ht="20.149999999999999" customHeight="1" x14ac:dyDescent="0.35">
      <c r="A293" s="175"/>
      <c r="B293" s="4"/>
      <c r="C293" s="4"/>
      <c r="D293" s="4"/>
      <c r="E293" s="4"/>
      <c r="F293" s="4"/>
      <c r="G293" s="4"/>
      <c r="H293" s="8"/>
      <c r="I293" s="8"/>
      <c r="J293" s="82">
        <f>M293+N293</f>
        <v>0</v>
      </c>
      <c r="K293" s="4">
        <v>6.39</v>
      </c>
      <c r="L293" s="4">
        <v>2.41</v>
      </c>
      <c r="M293" s="40">
        <f>F292*M292*K293</f>
        <v>0</v>
      </c>
      <c r="N293" s="41">
        <f>G292*N292*L293</f>
        <v>0</v>
      </c>
      <c r="O293" s="54"/>
    </row>
    <row r="294" spans="1:16" ht="20.149999999999999" customHeight="1" x14ac:dyDescent="0.35">
      <c r="A294" s="174">
        <v>152</v>
      </c>
      <c r="B294" s="25">
        <v>16841</v>
      </c>
      <c r="C294" s="25">
        <v>17388</v>
      </c>
      <c r="D294" s="25">
        <v>6986</v>
      </c>
      <c r="E294" s="25">
        <v>7130</v>
      </c>
      <c r="F294" s="25">
        <f>C294-B294</f>
        <v>547</v>
      </c>
      <c r="G294" s="25">
        <f t="shared" si="9"/>
        <v>144</v>
      </c>
      <c r="H294" s="25">
        <f t="shared" si="10"/>
        <v>2445.0899999999997</v>
      </c>
      <c r="I294" s="25">
        <f t="shared" si="10"/>
        <v>241.92</v>
      </c>
      <c r="J294" s="85">
        <f t="shared" si="11"/>
        <v>2687.0099999999998</v>
      </c>
      <c r="K294" s="25">
        <v>4.47</v>
      </c>
      <c r="L294" s="126">
        <v>1.68</v>
      </c>
      <c r="M294" s="36">
        <f>$C$813</f>
        <v>2.1237313755127253E-2</v>
      </c>
      <c r="N294" s="34">
        <f>$E$813</f>
        <v>8.3709568733153633E-2</v>
      </c>
      <c r="O294" s="53" t="s">
        <v>6</v>
      </c>
      <c r="P294">
        <v>13</v>
      </c>
    </row>
    <row r="295" spans="1:16" ht="20.149999999999999" customHeight="1" x14ac:dyDescent="0.35">
      <c r="A295" s="174"/>
      <c r="B295" s="25"/>
      <c r="C295" s="25"/>
      <c r="D295" s="25"/>
      <c r="E295" s="25"/>
      <c r="F295" s="25"/>
      <c r="G295" s="25"/>
      <c r="H295" s="25"/>
      <c r="I295" s="25"/>
      <c r="J295" s="85">
        <f>M295+N295</f>
        <v>103.28198862086258</v>
      </c>
      <c r="K295" s="25">
        <v>6.39</v>
      </c>
      <c r="L295" s="34">
        <v>2.41</v>
      </c>
      <c r="M295" s="37">
        <f>F294*M294*K295</f>
        <v>74.231419887708938</v>
      </c>
      <c r="N295" s="35">
        <f>G294*N294*L295</f>
        <v>29.050568733153636</v>
      </c>
      <c r="O295" s="53"/>
    </row>
    <row r="296" spans="1:16" ht="20.149999999999999" customHeight="1" x14ac:dyDescent="0.35">
      <c r="A296" s="174">
        <v>154</v>
      </c>
      <c r="B296" s="25">
        <v>2176</v>
      </c>
      <c r="C296" s="25">
        <v>2241</v>
      </c>
      <c r="D296" s="25">
        <v>1515</v>
      </c>
      <c r="E296" s="25">
        <v>1568</v>
      </c>
      <c r="F296" s="25">
        <f>C296-B296</f>
        <v>65</v>
      </c>
      <c r="G296" s="25">
        <f t="shared" si="9"/>
        <v>53</v>
      </c>
      <c r="H296" s="25">
        <f t="shared" si="10"/>
        <v>290.55</v>
      </c>
      <c r="I296" s="25">
        <f t="shared" si="10"/>
        <v>89.039999999999992</v>
      </c>
      <c r="J296" s="85">
        <f t="shared" si="11"/>
        <v>379.59000000000003</v>
      </c>
      <c r="K296" s="25">
        <v>4.47</v>
      </c>
      <c r="L296" s="126">
        <v>1.68</v>
      </c>
      <c r="M296" s="36">
        <f>C813</f>
        <v>2.1237313755127253E-2</v>
      </c>
      <c r="N296" s="99">
        <f>E813</f>
        <v>8.3709568733153633E-2</v>
      </c>
      <c r="O296" s="53" t="s">
        <v>6</v>
      </c>
      <c r="P296">
        <v>14</v>
      </c>
    </row>
    <row r="297" spans="1:16" ht="20.149999999999999" customHeight="1" x14ac:dyDescent="0.35">
      <c r="A297" s="174"/>
      <c r="B297" s="25"/>
      <c r="C297" s="25"/>
      <c r="D297" s="25"/>
      <c r="E297" s="25"/>
      <c r="F297" s="25"/>
      <c r="G297" s="25"/>
      <c r="H297" s="25"/>
      <c r="I297" s="25"/>
      <c r="J297" s="85">
        <f>M297+N297</f>
        <v>19.51314148247782</v>
      </c>
      <c r="K297" s="25">
        <v>6.39</v>
      </c>
      <c r="L297" s="34">
        <v>2.41</v>
      </c>
      <c r="M297" s="37">
        <f>F296*M296*K297</f>
        <v>8.8209182681921039</v>
      </c>
      <c r="N297" s="35">
        <f>G296*N296*L297</f>
        <v>10.692223214285715</v>
      </c>
      <c r="O297" s="53"/>
    </row>
    <row r="298" spans="1:16" ht="20.149999999999999" customHeight="1" x14ac:dyDescent="0.35">
      <c r="A298" s="175">
        <v>155.15600000000001</v>
      </c>
      <c r="B298" s="4">
        <v>951</v>
      </c>
      <c r="C298" s="4">
        <v>952</v>
      </c>
      <c r="D298" s="4">
        <v>217</v>
      </c>
      <c r="E298" s="4">
        <v>217</v>
      </c>
      <c r="F298" s="4">
        <f>C298-B298</f>
        <v>1</v>
      </c>
      <c r="G298" s="4">
        <f t="shared" si="9"/>
        <v>0</v>
      </c>
      <c r="H298" s="8">
        <f t="shared" si="10"/>
        <v>6.39</v>
      </c>
      <c r="I298" s="8">
        <f t="shared" si="10"/>
        <v>0</v>
      </c>
      <c r="J298" s="82">
        <f t="shared" si="11"/>
        <v>6.39</v>
      </c>
      <c r="K298" s="4">
        <v>6.39</v>
      </c>
      <c r="L298" s="4">
        <v>2.41</v>
      </c>
      <c r="M298" s="28">
        <f>$C$813</f>
        <v>2.1237313755127253E-2</v>
      </c>
      <c r="N298" s="3">
        <f>$E$813</f>
        <v>8.3709568733153633E-2</v>
      </c>
      <c r="O298" s="54"/>
    </row>
    <row r="299" spans="1:16" ht="20.149999999999999" customHeight="1" x14ac:dyDescent="0.35">
      <c r="A299" s="175"/>
      <c r="B299" s="4"/>
      <c r="C299" s="4"/>
      <c r="D299" s="4"/>
      <c r="E299" s="4"/>
      <c r="F299" s="4"/>
      <c r="G299" s="4"/>
      <c r="H299" s="8"/>
      <c r="I299" s="8"/>
      <c r="J299" s="82">
        <f>M299+N299</f>
        <v>0.13570643489526313</v>
      </c>
      <c r="K299" s="4">
        <v>6.39</v>
      </c>
      <c r="L299" s="4">
        <v>2.41</v>
      </c>
      <c r="M299" s="40">
        <f>F298*M298*K299</f>
        <v>0.13570643489526313</v>
      </c>
      <c r="N299" s="41">
        <f>G298*N298*L299</f>
        <v>0</v>
      </c>
      <c r="O299" s="54"/>
    </row>
    <row r="300" spans="1:16" ht="20.149999999999999" customHeight="1" x14ac:dyDescent="0.35">
      <c r="A300" s="174">
        <v>157</v>
      </c>
      <c r="B300" s="25">
        <v>1556</v>
      </c>
      <c r="C300" s="25">
        <v>1556</v>
      </c>
      <c r="D300" s="25">
        <v>553</v>
      </c>
      <c r="E300" s="25">
        <v>553</v>
      </c>
      <c r="F300" s="25">
        <f>C300-B300</f>
        <v>0</v>
      </c>
      <c r="G300" s="25">
        <f t="shared" si="9"/>
        <v>0</v>
      </c>
      <c r="H300" s="25">
        <f t="shared" si="10"/>
        <v>0</v>
      </c>
      <c r="I300" s="25">
        <f t="shared" si="10"/>
        <v>0</v>
      </c>
      <c r="J300" s="85">
        <f t="shared" si="11"/>
        <v>0</v>
      </c>
      <c r="K300" s="25">
        <v>4.47</v>
      </c>
      <c r="L300" s="126">
        <v>1.68</v>
      </c>
      <c r="M300" s="36">
        <f>$C$813</f>
        <v>2.1237313755127253E-2</v>
      </c>
      <c r="N300" s="34">
        <f>$E$813</f>
        <v>8.3709568733153633E-2</v>
      </c>
      <c r="O300" s="53" t="s">
        <v>48</v>
      </c>
      <c r="P300">
        <v>15</v>
      </c>
    </row>
    <row r="301" spans="1:16" ht="20.149999999999999" customHeight="1" x14ac:dyDescent="0.35">
      <c r="A301" s="174"/>
      <c r="B301" s="25"/>
      <c r="C301" s="25"/>
      <c r="D301" s="25"/>
      <c r="E301" s="25"/>
      <c r="F301" s="25"/>
      <c r="G301" s="25"/>
      <c r="H301" s="25"/>
      <c r="I301" s="25"/>
      <c r="J301" s="85">
        <f>M301+N301</f>
        <v>0</v>
      </c>
      <c r="K301" s="25">
        <v>6.39</v>
      </c>
      <c r="L301" s="34">
        <v>2.41</v>
      </c>
      <c r="M301" s="37">
        <f>F300*M300*K301</f>
        <v>0</v>
      </c>
      <c r="N301" s="35">
        <f>G300*N300*L301</f>
        <v>0</v>
      </c>
      <c r="O301" s="53" t="s">
        <v>6</v>
      </c>
    </row>
    <row r="302" spans="1:16" ht="20.149999999999999" customHeight="1" x14ac:dyDescent="0.35">
      <c r="A302" s="175">
        <v>158</v>
      </c>
      <c r="B302" s="4">
        <v>915</v>
      </c>
      <c r="C302" s="4">
        <v>918</v>
      </c>
      <c r="D302" s="4">
        <v>1862</v>
      </c>
      <c r="E302" s="4">
        <v>1864</v>
      </c>
      <c r="F302" s="4">
        <f>C302-B302</f>
        <v>3</v>
      </c>
      <c r="G302" s="4">
        <f t="shared" si="9"/>
        <v>2</v>
      </c>
      <c r="H302" s="8">
        <f t="shared" si="10"/>
        <v>19.169999999999998</v>
      </c>
      <c r="I302" s="8">
        <f t="shared" si="10"/>
        <v>4.82</v>
      </c>
      <c r="J302" s="82">
        <f t="shared" si="11"/>
        <v>23.99</v>
      </c>
      <c r="K302" s="4">
        <v>6.39</v>
      </c>
      <c r="L302" s="4">
        <v>2.41</v>
      </c>
      <c r="M302" s="28">
        <f>$C$813</f>
        <v>2.1237313755127253E-2</v>
      </c>
      <c r="N302" s="3">
        <f>$E$813</f>
        <v>8.3709568733153633E-2</v>
      </c>
      <c r="O302" s="54"/>
    </row>
    <row r="303" spans="1:16" ht="20.149999999999999" customHeight="1" x14ac:dyDescent="0.35">
      <c r="A303" s="175"/>
      <c r="B303" s="4"/>
      <c r="C303" s="4"/>
      <c r="D303" s="4"/>
      <c r="E303" s="4"/>
      <c r="F303" s="4"/>
      <c r="G303" s="4"/>
      <c r="H303" s="8"/>
      <c r="I303" s="8"/>
      <c r="J303" s="82">
        <f>M303+N303</f>
        <v>0.81059942597958989</v>
      </c>
      <c r="K303" s="4">
        <v>6.39</v>
      </c>
      <c r="L303" s="4">
        <v>2.41</v>
      </c>
      <c r="M303" s="40">
        <f>F302*M302*K303</f>
        <v>0.40711930468578944</v>
      </c>
      <c r="N303" s="41">
        <f>G302*N302*L303</f>
        <v>0.40348012129380051</v>
      </c>
      <c r="O303" s="54"/>
    </row>
    <row r="304" spans="1:16" ht="20.149999999999999" customHeight="1" x14ac:dyDescent="0.35">
      <c r="A304" s="175">
        <v>159</v>
      </c>
      <c r="B304" s="4">
        <v>27492</v>
      </c>
      <c r="C304" s="4">
        <v>28816</v>
      </c>
      <c r="D304" s="4">
        <v>13673</v>
      </c>
      <c r="E304" s="4">
        <v>14271</v>
      </c>
      <c r="F304" s="4">
        <f>C304-B304</f>
        <v>1324</v>
      </c>
      <c r="G304" s="4">
        <f t="shared" si="9"/>
        <v>598</v>
      </c>
      <c r="H304" s="8">
        <f t="shared" si="10"/>
        <v>8460.3599999999988</v>
      </c>
      <c r="I304" s="8">
        <f t="shared" si="10"/>
        <v>1441.18</v>
      </c>
      <c r="J304" s="82">
        <f t="shared" si="11"/>
        <v>9901.5399999999991</v>
      </c>
      <c r="K304" s="4">
        <v>6.39</v>
      </c>
      <c r="L304" s="4">
        <v>2.41</v>
      </c>
      <c r="M304" s="28">
        <f>$C$813</f>
        <v>2.1237313755127253E-2</v>
      </c>
      <c r="N304" s="3">
        <f>$E$813</f>
        <v>8.3709568733153633E-2</v>
      </c>
      <c r="O304" s="54"/>
    </row>
    <row r="305" spans="1:16" ht="20.149999999999999" customHeight="1" x14ac:dyDescent="0.35">
      <c r="A305" s="175"/>
      <c r="B305" s="4"/>
      <c r="C305" s="4"/>
      <c r="D305" s="4"/>
      <c r="E305" s="4"/>
      <c r="F305" s="4"/>
      <c r="G305" s="4"/>
      <c r="H305" s="8"/>
      <c r="I305" s="8"/>
      <c r="J305" s="82">
        <f>M305+N305</f>
        <v>300.3158760681747</v>
      </c>
      <c r="K305" s="4">
        <v>6.39</v>
      </c>
      <c r="L305" s="4">
        <v>2.41</v>
      </c>
      <c r="M305" s="40">
        <f>F304*M304*K305</f>
        <v>179.67531980132838</v>
      </c>
      <c r="N305" s="41">
        <f>G304*N304*L305</f>
        <v>120.64055626684635</v>
      </c>
      <c r="O305" s="54"/>
    </row>
    <row r="306" spans="1:16" ht="20.149999999999999" customHeight="1" x14ac:dyDescent="0.35">
      <c r="A306" s="173">
        <v>160</v>
      </c>
      <c r="B306" s="6">
        <v>6732</v>
      </c>
      <c r="C306" s="6">
        <v>6904</v>
      </c>
      <c r="D306" s="6">
        <v>4147</v>
      </c>
      <c r="E306" s="6">
        <v>4316</v>
      </c>
      <c r="F306" s="6">
        <f>C306-B306</f>
        <v>172</v>
      </c>
      <c r="G306" s="6">
        <f t="shared" si="9"/>
        <v>169</v>
      </c>
      <c r="H306" s="6">
        <f t="shared" si="10"/>
        <v>0</v>
      </c>
      <c r="I306" s="6">
        <f t="shared" si="10"/>
        <v>0</v>
      </c>
      <c r="J306" s="80">
        <f t="shared" si="11"/>
        <v>0</v>
      </c>
      <c r="K306" s="7">
        <v>0</v>
      </c>
      <c r="L306" s="7">
        <v>0</v>
      </c>
      <c r="M306" s="27">
        <f>$C$813</f>
        <v>2.1237313755127253E-2</v>
      </c>
      <c r="N306" s="1">
        <f>$E$813</f>
        <v>8.3709568733153633E-2</v>
      </c>
      <c r="O306" s="58" t="s">
        <v>5</v>
      </c>
    </row>
    <row r="307" spans="1:16" ht="20.149999999999999" customHeight="1" x14ac:dyDescent="0.35">
      <c r="A307" s="173"/>
      <c r="B307" s="6"/>
      <c r="C307" s="6"/>
      <c r="D307" s="6"/>
      <c r="E307" s="6"/>
      <c r="F307" s="6"/>
      <c r="G307" s="6"/>
      <c r="H307" s="6"/>
      <c r="I307" s="6"/>
      <c r="J307" s="80">
        <f>M307+N307</f>
        <v>57.435577051311405</v>
      </c>
      <c r="K307" s="6">
        <v>6.39</v>
      </c>
      <c r="L307" s="148">
        <v>2.41</v>
      </c>
      <c r="M307" s="32">
        <f>F306*M306*K307</f>
        <v>23.341506801985261</v>
      </c>
      <c r="N307" s="33">
        <f>G306*N306*L307</f>
        <v>34.094070249326144</v>
      </c>
      <c r="O307" s="58"/>
    </row>
    <row r="308" spans="1:16" ht="20.149999999999999" customHeight="1" x14ac:dyDescent="0.35">
      <c r="A308" s="175">
        <v>161</v>
      </c>
      <c r="B308" s="4">
        <v>5514</v>
      </c>
      <c r="C308" s="4">
        <v>5539</v>
      </c>
      <c r="D308" s="4">
        <v>2362</v>
      </c>
      <c r="E308" s="4">
        <v>2386</v>
      </c>
      <c r="F308" s="4">
        <f>C308-B308</f>
        <v>25</v>
      </c>
      <c r="G308" s="4">
        <f t="shared" si="9"/>
        <v>24</v>
      </c>
      <c r="H308" s="8">
        <f t="shared" si="10"/>
        <v>159.75</v>
      </c>
      <c r="I308" s="8">
        <f t="shared" si="10"/>
        <v>57.84</v>
      </c>
      <c r="J308" s="82">
        <f t="shared" si="11"/>
        <v>217.59</v>
      </c>
      <c r="K308" s="4">
        <v>6.39</v>
      </c>
      <c r="L308" s="4">
        <v>2.41</v>
      </c>
      <c r="M308" s="28">
        <f>$C$813</f>
        <v>2.1237313755127253E-2</v>
      </c>
      <c r="N308" s="3">
        <f>$E$813</f>
        <v>8.3709568733153633E-2</v>
      </c>
      <c r="O308" s="54"/>
    </row>
    <row r="309" spans="1:16" ht="20.149999999999999" customHeight="1" x14ac:dyDescent="0.35">
      <c r="A309" s="175"/>
      <c r="B309" s="4"/>
      <c r="C309" s="4"/>
      <c r="D309" s="4"/>
      <c r="E309" s="4"/>
      <c r="F309" s="4"/>
      <c r="G309" s="4"/>
      <c r="H309" s="8"/>
      <c r="I309" s="8"/>
      <c r="J309" s="82">
        <f>M309+N309</f>
        <v>8.2344223279071844</v>
      </c>
      <c r="K309" s="4">
        <v>6.39</v>
      </c>
      <c r="L309" s="4">
        <v>2.41</v>
      </c>
      <c r="M309" s="40">
        <f>F308*M308*K309</f>
        <v>3.3926608723815783</v>
      </c>
      <c r="N309" s="41">
        <f>G308*N308*L309</f>
        <v>4.8417614555256066</v>
      </c>
      <c r="O309" s="54"/>
    </row>
    <row r="310" spans="1:16" ht="20.149999999999999" customHeight="1" x14ac:dyDescent="0.35">
      <c r="A310" s="173">
        <v>162</v>
      </c>
      <c r="B310" s="6">
        <v>1780</v>
      </c>
      <c r="C310" s="121">
        <v>1880</v>
      </c>
      <c r="D310" s="6">
        <v>904</v>
      </c>
      <c r="E310" s="121">
        <v>934</v>
      </c>
      <c r="F310" s="6">
        <f>C310-B310</f>
        <v>100</v>
      </c>
      <c r="G310" s="6">
        <f t="shared" si="9"/>
        <v>30</v>
      </c>
      <c r="H310" s="6">
        <f t="shared" si="10"/>
        <v>0</v>
      </c>
      <c r="I310" s="6">
        <f t="shared" si="10"/>
        <v>0</v>
      </c>
      <c r="J310" s="80">
        <f t="shared" si="11"/>
        <v>0</v>
      </c>
      <c r="K310" s="7">
        <v>0</v>
      </c>
      <c r="L310" s="7">
        <v>0</v>
      </c>
      <c r="M310" s="27">
        <f>$C$813</f>
        <v>2.1237313755127253E-2</v>
      </c>
      <c r="N310" s="1">
        <f>$E$813</f>
        <v>8.3709568733153633E-2</v>
      </c>
      <c r="O310" s="58" t="s">
        <v>5</v>
      </c>
    </row>
    <row r="311" spans="1:16" ht="20.149999999999999" customHeight="1" x14ac:dyDescent="0.35">
      <c r="A311" s="173"/>
      <c r="B311" s="6"/>
      <c r="C311" s="6"/>
      <c r="D311" s="6"/>
      <c r="E311" s="6"/>
      <c r="F311" s="6"/>
      <c r="G311" s="6"/>
      <c r="H311" s="6"/>
      <c r="I311" s="6"/>
      <c r="J311" s="80">
        <f>M311+N311</f>
        <v>19.622845308933321</v>
      </c>
      <c r="K311" s="6">
        <v>6.39</v>
      </c>
      <c r="L311" s="148">
        <v>2.41</v>
      </c>
      <c r="M311" s="32">
        <f>F310*M310*K311</f>
        <v>13.570643489526313</v>
      </c>
      <c r="N311" s="33">
        <f>G310*N310*L311</f>
        <v>6.0522018194070073</v>
      </c>
      <c r="O311" s="111"/>
    </row>
    <row r="312" spans="1:16" ht="20.149999999999999" customHeight="1" x14ac:dyDescent="0.35">
      <c r="A312" s="173">
        <v>164</v>
      </c>
      <c r="B312" s="6">
        <v>2793</v>
      </c>
      <c r="C312" s="6">
        <v>3575</v>
      </c>
      <c r="D312" s="6">
        <v>1366</v>
      </c>
      <c r="E312" s="6">
        <v>1753</v>
      </c>
      <c r="F312" s="6">
        <f>C312-B312</f>
        <v>782</v>
      </c>
      <c r="G312" s="6">
        <f t="shared" si="9"/>
        <v>387</v>
      </c>
      <c r="H312" s="6">
        <f t="shared" si="10"/>
        <v>0</v>
      </c>
      <c r="I312" s="6">
        <f t="shared" si="10"/>
        <v>0</v>
      </c>
      <c r="J312" s="80">
        <f t="shared" si="11"/>
        <v>0</v>
      </c>
      <c r="K312" s="7">
        <v>0</v>
      </c>
      <c r="L312" s="7">
        <v>0</v>
      </c>
      <c r="M312" s="27">
        <f>$C$813</f>
        <v>2.1237313755127253E-2</v>
      </c>
      <c r="N312" s="1">
        <f>$E$813</f>
        <v>8.3709568733153633E-2</v>
      </c>
      <c r="O312" s="58" t="s">
        <v>5</v>
      </c>
      <c r="P312" t="s">
        <v>59</v>
      </c>
    </row>
    <row r="313" spans="1:16" ht="20.149999999999999" customHeight="1" x14ac:dyDescent="0.35">
      <c r="A313" s="173"/>
      <c r="B313" s="6"/>
      <c r="C313" s="6"/>
      <c r="D313" s="6"/>
      <c r="E313" s="6"/>
      <c r="F313" s="6"/>
      <c r="G313" s="6"/>
      <c r="H313" s="6"/>
      <c r="I313" s="6"/>
      <c r="J313" s="80">
        <f>M313+N313</f>
        <v>184.19583555844619</v>
      </c>
      <c r="K313" s="6">
        <v>6.39</v>
      </c>
      <c r="L313" s="148">
        <v>2.41</v>
      </c>
      <c r="M313" s="32">
        <f>F312*M312*K313</f>
        <v>106.12243208809578</v>
      </c>
      <c r="N313" s="33">
        <f>G312*N312*L313</f>
        <v>78.073403470350414</v>
      </c>
      <c r="O313" s="58"/>
    </row>
    <row r="314" spans="1:16" ht="20.149999999999999" customHeight="1" x14ac:dyDescent="0.35">
      <c r="A314" s="175">
        <v>165</v>
      </c>
      <c r="B314" s="4">
        <v>12079</v>
      </c>
      <c r="C314" s="4">
        <v>12079</v>
      </c>
      <c r="D314" s="4">
        <v>4753</v>
      </c>
      <c r="E314" s="4">
        <v>4753</v>
      </c>
      <c r="F314" s="4">
        <f>C314-B314</f>
        <v>0</v>
      </c>
      <c r="G314" s="4">
        <f t="shared" si="9"/>
        <v>0</v>
      </c>
      <c r="H314" s="8">
        <f t="shared" si="10"/>
        <v>0</v>
      </c>
      <c r="I314" s="8">
        <f t="shared" si="10"/>
        <v>0</v>
      </c>
      <c r="J314" s="82">
        <f t="shared" si="11"/>
        <v>0</v>
      </c>
      <c r="K314" s="4">
        <v>6.39</v>
      </c>
      <c r="L314" s="4">
        <v>2.41</v>
      </c>
      <c r="M314" s="28">
        <f>$C$813</f>
        <v>2.1237313755127253E-2</v>
      </c>
      <c r="N314" s="3">
        <f>$E$813</f>
        <v>8.3709568733153633E-2</v>
      </c>
      <c r="O314" s="54"/>
    </row>
    <row r="315" spans="1:16" ht="20.149999999999999" customHeight="1" x14ac:dyDescent="0.35">
      <c r="A315" s="175"/>
      <c r="B315" s="4"/>
      <c r="C315" s="4"/>
      <c r="D315" s="4"/>
      <c r="E315" s="4"/>
      <c r="F315" s="4"/>
      <c r="G315" s="4"/>
      <c r="H315" s="8"/>
      <c r="I315" s="8"/>
      <c r="J315" s="82">
        <f>M315+N315</f>
        <v>0</v>
      </c>
      <c r="K315" s="4">
        <v>6.39</v>
      </c>
      <c r="L315" s="4">
        <v>2.41</v>
      </c>
      <c r="M315" s="40">
        <f>F314*M314*K315</f>
        <v>0</v>
      </c>
      <c r="N315" s="41">
        <f>G314*N314*L315</f>
        <v>0</v>
      </c>
      <c r="O315" s="54"/>
    </row>
    <row r="316" spans="1:16" ht="20.149999999999999" customHeight="1" x14ac:dyDescent="0.35">
      <c r="A316" s="175">
        <v>166</v>
      </c>
      <c r="B316" s="4">
        <v>1175</v>
      </c>
      <c r="C316" s="4">
        <v>1175</v>
      </c>
      <c r="D316" s="4">
        <v>423</v>
      </c>
      <c r="E316" s="4">
        <v>423</v>
      </c>
      <c r="F316" s="4">
        <f>C316-B316</f>
        <v>0</v>
      </c>
      <c r="G316" s="4">
        <f t="shared" si="9"/>
        <v>0</v>
      </c>
      <c r="H316" s="8">
        <f t="shared" si="10"/>
        <v>0</v>
      </c>
      <c r="I316" s="8">
        <f t="shared" si="10"/>
        <v>0</v>
      </c>
      <c r="J316" s="82">
        <f t="shared" si="11"/>
        <v>0</v>
      </c>
      <c r="K316" s="4">
        <v>6.39</v>
      </c>
      <c r="L316" s="4">
        <v>2.41</v>
      </c>
      <c r="M316" s="28">
        <f>$C$813</f>
        <v>2.1237313755127253E-2</v>
      </c>
      <c r="N316" s="3">
        <f>$E$813</f>
        <v>8.3709568733153633E-2</v>
      </c>
      <c r="O316" s="54"/>
    </row>
    <row r="317" spans="1:16" ht="20.149999999999999" customHeight="1" x14ac:dyDescent="0.35">
      <c r="A317" s="175"/>
      <c r="B317" s="4"/>
      <c r="C317" s="4"/>
      <c r="D317" s="4"/>
      <c r="E317" s="4"/>
      <c r="F317" s="4"/>
      <c r="G317" s="4"/>
      <c r="H317" s="8"/>
      <c r="I317" s="8"/>
      <c r="J317" s="82">
        <f>M317+N317</f>
        <v>0</v>
      </c>
      <c r="K317" s="4">
        <v>6.39</v>
      </c>
      <c r="L317" s="4">
        <v>2.41</v>
      </c>
      <c r="M317" s="40">
        <f>F316*M316*K317</f>
        <v>0</v>
      </c>
      <c r="N317" s="41">
        <f>G316*N316*L317</f>
        <v>0</v>
      </c>
      <c r="O317" s="54"/>
    </row>
    <row r="318" spans="1:16" ht="20.149999999999999" customHeight="1" x14ac:dyDescent="0.35">
      <c r="A318" s="174">
        <v>168</v>
      </c>
      <c r="B318" s="25">
        <v>2173</v>
      </c>
      <c r="C318" s="25">
        <v>2293</v>
      </c>
      <c r="D318" s="25">
        <v>955</v>
      </c>
      <c r="E318" s="25">
        <v>1028</v>
      </c>
      <c r="F318" s="25">
        <f>C318-B318</f>
        <v>120</v>
      </c>
      <c r="G318" s="25">
        <f t="shared" si="9"/>
        <v>73</v>
      </c>
      <c r="H318" s="25">
        <f t="shared" si="10"/>
        <v>536.4</v>
      </c>
      <c r="I318" s="25">
        <f t="shared" si="10"/>
        <v>122.64</v>
      </c>
      <c r="J318" s="85">
        <f t="shared" si="11"/>
        <v>659.04</v>
      </c>
      <c r="K318" s="25">
        <v>4.47</v>
      </c>
      <c r="L318" s="126">
        <v>1.68</v>
      </c>
      <c r="M318" s="36">
        <f>$C$813</f>
        <v>2.1237313755127253E-2</v>
      </c>
      <c r="N318" s="34">
        <f>$E$813</f>
        <v>8.3709568733153633E-2</v>
      </c>
      <c r="O318" s="53"/>
      <c r="P318">
        <v>16</v>
      </c>
    </row>
    <row r="319" spans="1:16" ht="20.149999999999999" customHeight="1" x14ac:dyDescent="0.35">
      <c r="A319" s="174"/>
      <c r="B319" s="25"/>
      <c r="C319" s="25"/>
      <c r="D319" s="25"/>
      <c r="E319" s="25"/>
      <c r="F319" s="25"/>
      <c r="G319" s="25"/>
      <c r="H319" s="25"/>
      <c r="I319" s="25"/>
      <c r="J319" s="85">
        <f>M319+N319</f>
        <v>31.011796614655296</v>
      </c>
      <c r="K319" s="25">
        <v>6.39</v>
      </c>
      <c r="L319" s="34">
        <v>2.41</v>
      </c>
      <c r="M319" s="37">
        <f>F318*M318*K319</f>
        <v>16.284772187431575</v>
      </c>
      <c r="N319" s="35">
        <f>G318*N318*L319</f>
        <v>14.72702442722372</v>
      </c>
      <c r="O319" s="53"/>
    </row>
    <row r="320" spans="1:16" ht="20.149999999999999" customHeight="1" x14ac:dyDescent="0.35">
      <c r="A320" s="175">
        <v>169</v>
      </c>
      <c r="B320" s="4">
        <v>46</v>
      </c>
      <c r="C320" s="4">
        <v>46</v>
      </c>
      <c r="D320" s="4">
        <v>12</v>
      </c>
      <c r="E320" s="4">
        <v>12</v>
      </c>
      <c r="F320" s="4">
        <f>C320-B320</f>
        <v>0</v>
      </c>
      <c r="G320" s="4">
        <f t="shared" si="9"/>
        <v>0</v>
      </c>
      <c r="H320" s="8">
        <f t="shared" si="10"/>
        <v>0</v>
      </c>
      <c r="I320" s="8">
        <f t="shared" si="10"/>
        <v>0</v>
      </c>
      <c r="J320" s="82">
        <f t="shared" si="11"/>
        <v>0</v>
      </c>
      <c r="K320" s="4">
        <v>6.39</v>
      </c>
      <c r="L320" s="4">
        <v>2.41</v>
      </c>
      <c r="M320" s="28">
        <f>$C$813</f>
        <v>2.1237313755127253E-2</v>
      </c>
      <c r="N320" s="3">
        <f>$E$813</f>
        <v>8.3709568733153633E-2</v>
      </c>
      <c r="O320" s="54"/>
    </row>
    <row r="321" spans="1:15" ht="20.149999999999999" customHeight="1" x14ac:dyDescent="0.35">
      <c r="A321" s="175"/>
      <c r="B321" s="4"/>
      <c r="C321" s="4"/>
      <c r="D321" s="4"/>
      <c r="E321" s="4"/>
      <c r="F321" s="4"/>
      <c r="G321" s="4"/>
      <c r="H321" s="8"/>
      <c r="I321" s="8"/>
      <c r="J321" s="82">
        <f>M321+N321</f>
        <v>0</v>
      </c>
      <c r="K321" s="4">
        <v>6.39</v>
      </c>
      <c r="L321" s="4">
        <v>2.41</v>
      </c>
      <c r="M321" s="40">
        <f>F320*M320*K321</f>
        <v>0</v>
      </c>
      <c r="N321" s="41">
        <f>G320*N320*L321</f>
        <v>0</v>
      </c>
      <c r="O321" s="54"/>
    </row>
    <row r="322" spans="1:15" ht="20.149999999999999" customHeight="1" x14ac:dyDescent="0.35">
      <c r="A322" s="175">
        <v>170</v>
      </c>
      <c r="B322" s="4">
        <v>1803</v>
      </c>
      <c r="C322" s="4">
        <v>1900</v>
      </c>
      <c r="D322" s="4">
        <v>563</v>
      </c>
      <c r="E322" s="4">
        <v>584</v>
      </c>
      <c r="F322" s="4">
        <f>C322-B322</f>
        <v>97</v>
      </c>
      <c r="G322" s="4">
        <f t="shared" si="9"/>
        <v>21</v>
      </c>
      <c r="H322" s="8">
        <f t="shared" si="10"/>
        <v>619.82999999999993</v>
      </c>
      <c r="I322" s="8">
        <f t="shared" si="10"/>
        <v>50.61</v>
      </c>
      <c r="J322" s="82">
        <f t="shared" si="11"/>
        <v>670.43999999999994</v>
      </c>
      <c r="K322" s="4">
        <v>6.39</v>
      </c>
      <c r="L322" s="4">
        <v>2.41</v>
      </c>
      <c r="M322" s="28">
        <f>$C$813</f>
        <v>2.1237313755127253E-2</v>
      </c>
      <c r="N322" s="3">
        <f>$E$813</f>
        <v>8.3709568733153633E-2</v>
      </c>
      <c r="O322" s="54"/>
    </row>
    <row r="323" spans="1:15" ht="20.149999999999999" customHeight="1" x14ac:dyDescent="0.35">
      <c r="A323" s="183"/>
      <c r="B323" s="4"/>
      <c r="C323" s="4"/>
      <c r="D323" s="4"/>
      <c r="E323" s="4"/>
      <c r="F323" s="4"/>
      <c r="G323" s="4"/>
      <c r="H323" s="8"/>
      <c r="I323" s="8"/>
      <c r="J323" s="82">
        <f>M323+N323</f>
        <v>17.400065458425431</v>
      </c>
      <c r="K323" s="4">
        <v>6.39</v>
      </c>
      <c r="L323" s="4">
        <v>2.41</v>
      </c>
      <c r="M323" s="40">
        <f>F322*M322*K323</f>
        <v>13.163524184840524</v>
      </c>
      <c r="N323" s="41">
        <f>G322*N322*L323</f>
        <v>4.2365412735849057</v>
      </c>
      <c r="O323" s="54"/>
    </row>
    <row r="324" spans="1:15" ht="20.149999999999999" customHeight="1" x14ac:dyDescent="0.35">
      <c r="A324" s="183">
        <v>171</v>
      </c>
      <c r="B324" s="4"/>
      <c r="C324" s="4"/>
      <c r="D324" s="4"/>
      <c r="E324" s="4"/>
      <c r="F324" s="4">
        <f>C324-B324</f>
        <v>0</v>
      </c>
      <c r="G324" s="4">
        <f t="shared" si="9"/>
        <v>0</v>
      </c>
      <c r="H324" s="8">
        <f t="shared" si="10"/>
        <v>0</v>
      </c>
      <c r="I324" s="8">
        <f t="shared" si="10"/>
        <v>0</v>
      </c>
      <c r="J324" s="82">
        <f t="shared" si="11"/>
        <v>0</v>
      </c>
      <c r="K324" s="4">
        <v>6.39</v>
      </c>
      <c r="L324" s="4">
        <v>2.41</v>
      </c>
      <c r="M324" s="28">
        <f>$C$813</f>
        <v>2.1237313755127253E-2</v>
      </c>
      <c r="N324" s="3">
        <f>$E$813</f>
        <v>8.3709568733153633E-2</v>
      </c>
      <c r="O324" s="54"/>
    </row>
    <row r="325" spans="1:15" ht="20.149999999999999" customHeight="1" x14ac:dyDescent="0.35">
      <c r="A325" s="183"/>
      <c r="B325" s="4"/>
      <c r="C325" s="4"/>
      <c r="D325" s="4"/>
      <c r="E325" s="4"/>
      <c r="F325" s="4"/>
      <c r="G325" s="4"/>
      <c r="H325" s="8"/>
      <c r="I325" s="8"/>
      <c r="J325" s="82">
        <f>M325+N325</f>
        <v>0</v>
      </c>
      <c r="K325" s="4">
        <v>6.39</v>
      </c>
      <c r="L325" s="4">
        <v>2.41</v>
      </c>
      <c r="M325" s="40">
        <f>F324*M324*K325</f>
        <v>0</v>
      </c>
      <c r="N325" s="41">
        <f>G324*N324*L325</f>
        <v>0</v>
      </c>
      <c r="O325" s="54"/>
    </row>
    <row r="326" spans="1:15" ht="20.149999999999999" customHeight="1" x14ac:dyDescent="0.35">
      <c r="A326" s="175">
        <v>172</v>
      </c>
      <c r="B326" s="4">
        <v>10322</v>
      </c>
      <c r="C326" s="4">
        <v>10322</v>
      </c>
      <c r="D326" s="4">
        <v>6995</v>
      </c>
      <c r="E326" s="4">
        <v>7017</v>
      </c>
      <c r="F326" s="4">
        <f>C326-B326</f>
        <v>0</v>
      </c>
      <c r="G326" s="4">
        <f t="shared" si="9"/>
        <v>22</v>
      </c>
      <c r="H326" s="8">
        <f t="shared" si="10"/>
        <v>0</v>
      </c>
      <c r="I326" s="8">
        <f t="shared" si="10"/>
        <v>53.02</v>
      </c>
      <c r="J326" s="82">
        <f t="shared" si="11"/>
        <v>53.02</v>
      </c>
      <c r="K326" s="4">
        <v>6.39</v>
      </c>
      <c r="L326" s="4">
        <v>2.41</v>
      </c>
      <c r="M326" s="28">
        <f>$C$813</f>
        <v>2.1237313755127253E-2</v>
      </c>
      <c r="N326" s="3">
        <f>$E$813</f>
        <v>8.3709568733153633E-2</v>
      </c>
      <c r="O326" s="54"/>
    </row>
    <row r="327" spans="1:15" ht="20.149999999999999" customHeight="1" x14ac:dyDescent="0.35">
      <c r="A327" s="177"/>
      <c r="B327" s="4"/>
      <c r="C327" s="4"/>
      <c r="D327" s="4"/>
      <c r="E327" s="4"/>
      <c r="F327" s="4"/>
      <c r="G327" s="4"/>
      <c r="H327" s="8"/>
      <c r="I327" s="8"/>
      <c r="J327" s="82">
        <f>M327+N327</f>
        <v>4.4382813342318057</v>
      </c>
      <c r="K327" s="4">
        <v>6.39</v>
      </c>
      <c r="L327" s="4">
        <v>2.41</v>
      </c>
      <c r="M327" s="40">
        <f>F326*M326*K327</f>
        <v>0</v>
      </c>
      <c r="N327" s="41">
        <f>G326*N326*L327</f>
        <v>4.4382813342318057</v>
      </c>
      <c r="O327" s="54"/>
    </row>
    <row r="328" spans="1:15" ht="20.149999999999999" customHeight="1" x14ac:dyDescent="0.35">
      <c r="A328" s="214">
        <v>173.18600000000001</v>
      </c>
      <c r="B328" s="4">
        <v>39804</v>
      </c>
      <c r="C328" s="4">
        <v>39804</v>
      </c>
      <c r="D328" s="4">
        <v>17572</v>
      </c>
      <c r="E328" s="4">
        <v>17572</v>
      </c>
      <c r="F328" s="4">
        <f>C328-B328</f>
        <v>0</v>
      </c>
      <c r="G328" s="4">
        <f t="shared" si="9"/>
        <v>0</v>
      </c>
      <c r="H328" s="8">
        <f t="shared" si="10"/>
        <v>0</v>
      </c>
      <c r="I328" s="8">
        <f t="shared" si="10"/>
        <v>0</v>
      </c>
      <c r="J328" s="82">
        <f t="shared" si="11"/>
        <v>0</v>
      </c>
      <c r="K328" s="4">
        <v>6.39</v>
      </c>
      <c r="L328" s="4">
        <v>2.41</v>
      </c>
      <c r="M328" s="28">
        <f>$C$813</f>
        <v>2.1237313755127253E-2</v>
      </c>
      <c r="N328" s="3">
        <f>$E$813</f>
        <v>8.3709568733153633E-2</v>
      </c>
      <c r="O328" s="54"/>
    </row>
    <row r="329" spans="1:15" ht="20.149999999999999" customHeight="1" x14ac:dyDescent="0.35">
      <c r="A329" s="215"/>
      <c r="B329" s="4"/>
      <c r="C329" s="4"/>
      <c r="D329" s="4"/>
      <c r="E329" s="4"/>
      <c r="F329" s="4"/>
      <c r="G329" s="4"/>
      <c r="H329" s="8"/>
      <c r="I329" s="8"/>
      <c r="J329" s="82">
        <f>M329+N329</f>
        <v>0</v>
      </c>
      <c r="K329" s="4">
        <v>6.39</v>
      </c>
      <c r="L329" s="4">
        <v>2.41</v>
      </c>
      <c r="M329" s="40">
        <f>F328*M328*K329</f>
        <v>0</v>
      </c>
      <c r="N329" s="41">
        <f>G328*N328*L329</f>
        <v>0</v>
      </c>
      <c r="O329" s="54"/>
    </row>
    <row r="330" spans="1:15" ht="20.149999999999999" customHeight="1" x14ac:dyDescent="0.35">
      <c r="A330" s="216"/>
      <c r="B330" s="4">
        <v>16851</v>
      </c>
      <c r="C330" s="4">
        <v>17494</v>
      </c>
      <c r="D330" s="4">
        <v>10283</v>
      </c>
      <c r="E330" s="4">
        <v>10610</v>
      </c>
      <c r="F330" s="4">
        <f>C330-B330</f>
        <v>643</v>
      </c>
      <c r="G330" s="4">
        <f t="shared" si="9"/>
        <v>327</v>
      </c>
      <c r="H330" s="8">
        <f t="shared" si="10"/>
        <v>4108.7699999999995</v>
      </c>
      <c r="I330" s="8">
        <f t="shared" si="10"/>
        <v>788.07</v>
      </c>
      <c r="J330" s="82">
        <f t="shared" si="11"/>
        <v>4896.8399999999992</v>
      </c>
      <c r="K330" s="4">
        <v>6.39</v>
      </c>
      <c r="L330" s="4">
        <v>2.41</v>
      </c>
      <c r="M330" s="28">
        <f>$C$813</f>
        <v>2.1237313755127253E-2</v>
      </c>
      <c r="N330" s="3">
        <f>$E$813</f>
        <v>8.3709568733153633E-2</v>
      </c>
      <c r="O330" s="54"/>
    </row>
    <row r="331" spans="1:15" ht="20.149999999999999" customHeight="1" x14ac:dyDescent="0.35">
      <c r="A331" s="184"/>
      <c r="B331" s="4"/>
      <c r="C331" s="4"/>
      <c r="D331" s="4"/>
      <c r="E331" s="4"/>
      <c r="F331" s="4"/>
      <c r="G331" s="4"/>
      <c r="H331" s="8"/>
      <c r="I331" s="8"/>
      <c r="J331" s="82">
        <f>M331+N331</f>
        <v>153.22823746919062</v>
      </c>
      <c r="K331" s="4">
        <v>6.39</v>
      </c>
      <c r="L331" s="4">
        <v>2.41</v>
      </c>
      <c r="M331" s="40">
        <f>F330*M330*K331</f>
        <v>87.259237637654209</v>
      </c>
      <c r="N331" s="41">
        <f>G330*N330*L331</f>
        <v>65.968999831536394</v>
      </c>
      <c r="O331" s="54"/>
    </row>
    <row r="332" spans="1:15" ht="27" customHeight="1" x14ac:dyDescent="0.35">
      <c r="A332" s="185">
        <v>174</v>
      </c>
      <c r="B332" s="4">
        <v>1816</v>
      </c>
      <c r="C332" s="4">
        <v>1816</v>
      </c>
      <c r="D332" s="4">
        <v>690</v>
      </c>
      <c r="E332" s="4">
        <v>690</v>
      </c>
      <c r="F332" s="4">
        <f>C332-B332</f>
        <v>0</v>
      </c>
      <c r="G332" s="4">
        <f t="shared" si="9"/>
        <v>0</v>
      </c>
      <c r="H332" s="8">
        <f t="shared" si="10"/>
        <v>0</v>
      </c>
      <c r="I332" s="8">
        <f t="shared" si="10"/>
        <v>0</v>
      </c>
      <c r="J332" s="82">
        <f t="shared" si="11"/>
        <v>0</v>
      </c>
      <c r="K332" s="4">
        <v>6.39</v>
      </c>
      <c r="L332" s="4">
        <v>2.41</v>
      </c>
      <c r="M332" s="28">
        <f>$C$813</f>
        <v>2.1237313755127253E-2</v>
      </c>
      <c r="N332" s="3">
        <f>$E$813</f>
        <v>8.3709568733153633E-2</v>
      </c>
      <c r="O332" s="54"/>
    </row>
    <row r="333" spans="1:15" ht="20.149999999999999" customHeight="1" x14ac:dyDescent="0.35">
      <c r="A333" s="185"/>
      <c r="B333" s="4"/>
      <c r="C333" s="4"/>
      <c r="D333" s="4"/>
      <c r="E333" s="4"/>
      <c r="F333" s="4"/>
      <c r="G333" s="4"/>
      <c r="H333" s="8"/>
      <c r="I333" s="8"/>
      <c r="J333" s="82">
        <f>M333+N333</f>
        <v>0</v>
      </c>
      <c r="K333" s="4">
        <v>6.39</v>
      </c>
      <c r="L333" s="4">
        <v>2.41</v>
      </c>
      <c r="M333" s="40">
        <f>F332*M332*K333</f>
        <v>0</v>
      </c>
      <c r="N333" s="41">
        <f>G332*N332*L333</f>
        <v>0</v>
      </c>
      <c r="O333" s="54"/>
    </row>
    <row r="334" spans="1:15" s="24" customFormat="1" ht="20.149999999999999" customHeight="1" x14ac:dyDescent="0.35">
      <c r="A334" s="176">
        <v>175</v>
      </c>
      <c r="B334" s="8">
        <v>3225</v>
      </c>
      <c r="C334" s="8">
        <v>3276</v>
      </c>
      <c r="D334" s="8">
        <v>1347</v>
      </c>
      <c r="E334" s="8">
        <v>1376</v>
      </c>
      <c r="F334" s="8">
        <f>C334-B334</f>
        <v>51</v>
      </c>
      <c r="G334" s="8">
        <f t="shared" si="9"/>
        <v>29</v>
      </c>
      <c r="H334" s="8">
        <f t="shared" si="10"/>
        <v>325.89</v>
      </c>
      <c r="I334" s="8">
        <f t="shared" si="10"/>
        <v>69.89</v>
      </c>
      <c r="J334" s="82">
        <f t="shared" si="11"/>
        <v>395.78</v>
      </c>
      <c r="K334" s="4">
        <v>6.39</v>
      </c>
      <c r="L334" s="4">
        <v>2.41</v>
      </c>
      <c r="M334" s="30">
        <f>$C$813</f>
        <v>2.1237313755127253E-2</v>
      </c>
      <c r="N334" s="47">
        <f>$E$813</f>
        <v>8.3709568733153633E-2</v>
      </c>
      <c r="O334" s="59"/>
    </row>
    <row r="335" spans="1:15" s="24" customFormat="1" ht="20.149999999999999" customHeight="1" x14ac:dyDescent="0.35">
      <c r="A335" s="176"/>
      <c r="B335" s="8"/>
      <c r="C335" s="8"/>
      <c r="D335" s="8"/>
      <c r="E335" s="8"/>
      <c r="F335" s="8"/>
      <c r="G335" s="8"/>
      <c r="H335" s="8"/>
      <c r="I335" s="8"/>
      <c r="J335" s="82">
        <f>M335+N335</f>
        <v>12.771489938418529</v>
      </c>
      <c r="K335" s="4">
        <v>6.39</v>
      </c>
      <c r="L335" s="4">
        <v>2.41</v>
      </c>
      <c r="M335" s="50">
        <f>F334*M334*K335</f>
        <v>6.9210281796584203</v>
      </c>
      <c r="N335" s="96">
        <f>G334*N334*L335</f>
        <v>5.8504617587601082</v>
      </c>
      <c r="O335" s="59"/>
    </row>
    <row r="336" spans="1:15" s="24" customFormat="1" ht="20.149999999999999" customHeight="1" x14ac:dyDescent="0.35">
      <c r="A336" s="176">
        <v>176</v>
      </c>
      <c r="B336" s="8">
        <v>3380</v>
      </c>
      <c r="C336" s="8">
        <v>3677</v>
      </c>
      <c r="D336" s="8">
        <v>1221</v>
      </c>
      <c r="E336" s="8">
        <v>1388</v>
      </c>
      <c r="F336" s="8">
        <f>C336-B336</f>
        <v>297</v>
      </c>
      <c r="G336" s="8">
        <f t="shared" si="9"/>
        <v>167</v>
      </c>
      <c r="H336" s="8">
        <f t="shared" si="10"/>
        <v>1897.83</v>
      </c>
      <c r="I336" s="8">
        <f t="shared" si="10"/>
        <v>402.47</v>
      </c>
      <c r="J336" s="82">
        <f t="shared" si="11"/>
        <v>2300.3000000000002</v>
      </c>
      <c r="K336" s="4">
        <v>6.39</v>
      </c>
      <c r="L336" s="4">
        <v>2.41</v>
      </c>
      <c r="M336" s="30">
        <f>$C$813</f>
        <v>2.1237313755127253E-2</v>
      </c>
      <c r="N336" s="47">
        <f>$E$813</f>
        <v>8.3709568733153633E-2</v>
      </c>
      <c r="O336" s="59"/>
    </row>
    <row r="337" spans="1:15" s="24" customFormat="1" ht="20.149999999999999" customHeight="1" x14ac:dyDescent="0.35">
      <c r="A337" s="176"/>
      <c r="B337" s="8"/>
      <c r="C337" s="8"/>
      <c r="D337" s="8"/>
      <c r="E337" s="8"/>
      <c r="F337" s="8"/>
      <c r="G337" s="8"/>
      <c r="H337" s="8"/>
      <c r="I337" s="8"/>
      <c r="J337" s="82">
        <f>M337+N337</f>
        <v>73.995401291925489</v>
      </c>
      <c r="K337" s="4">
        <v>6.39</v>
      </c>
      <c r="L337" s="4">
        <v>2.41</v>
      </c>
      <c r="M337" s="50">
        <f>F336*M336*K337</f>
        <v>40.304811163893149</v>
      </c>
      <c r="N337" s="96">
        <f>G336*N336*L337</f>
        <v>33.690590128032341</v>
      </c>
      <c r="O337" s="59"/>
    </row>
    <row r="338" spans="1:15" ht="20.149999999999999" customHeight="1" x14ac:dyDescent="0.35">
      <c r="A338" s="175">
        <v>177</v>
      </c>
      <c r="B338" s="4">
        <v>300</v>
      </c>
      <c r="C338" s="4">
        <v>300</v>
      </c>
      <c r="D338" s="4">
        <v>160</v>
      </c>
      <c r="E338" s="4">
        <v>160</v>
      </c>
      <c r="F338" s="4">
        <f>C338-B338</f>
        <v>0</v>
      </c>
      <c r="G338" s="4">
        <f t="shared" si="9"/>
        <v>0</v>
      </c>
      <c r="H338" s="8">
        <f t="shared" si="10"/>
        <v>0</v>
      </c>
      <c r="I338" s="8">
        <f t="shared" si="10"/>
        <v>0</v>
      </c>
      <c r="J338" s="82">
        <f t="shared" si="11"/>
        <v>0</v>
      </c>
      <c r="K338" s="4">
        <v>6.39</v>
      </c>
      <c r="L338" s="4">
        <v>2.41</v>
      </c>
      <c r="M338" s="28">
        <f>$C$813</f>
        <v>2.1237313755127253E-2</v>
      </c>
      <c r="N338" s="3">
        <f>$E$813</f>
        <v>8.3709568733153633E-2</v>
      </c>
      <c r="O338" s="54" t="s">
        <v>17</v>
      </c>
    </row>
    <row r="339" spans="1:15" ht="20.149999999999999" customHeight="1" x14ac:dyDescent="0.35">
      <c r="A339" s="175"/>
      <c r="B339" s="4"/>
      <c r="C339" s="4"/>
      <c r="D339" s="4"/>
      <c r="E339" s="4"/>
      <c r="F339" s="4"/>
      <c r="G339" s="4"/>
      <c r="H339" s="8"/>
      <c r="I339" s="8"/>
      <c r="J339" s="82">
        <f>M339+N339</f>
        <v>0</v>
      </c>
      <c r="K339" s="4">
        <v>6.39</v>
      </c>
      <c r="L339" s="4">
        <v>2.41</v>
      </c>
      <c r="M339" s="40">
        <f>F338*M338*K339</f>
        <v>0</v>
      </c>
      <c r="N339" s="41">
        <f>G338*N338*L339</f>
        <v>0</v>
      </c>
      <c r="O339" s="54"/>
    </row>
    <row r="340" spans="1:15" ht="20.149999999999999" customHeight="1" x14ac:dyDescent="0.35">
      <c r="A340" s="175">
        <v>178</v>
      </c>
      <c r="B340" s="4">
        <v>0</v>
      </c>
      <c r="C340" s="4">
        <v>0</v>
      </c>
      <c r="D340" s="4">
        <v>0</v>
      </c>
      <c r="E340" s="4">
        <v>0</v>
      </c>
      <c r="F340" s="4">
        <f>C340-B340</f>
        <v>0</v>
      </c>
      <c r="G340" s="4">
        <f t="shared" si="9"/>
        <v>0</v>
      </c>
      <c r="H340" s="8">
        <f t="shared" si="10"/>
        <v>0</v>
      </c>
      <c r="I340" s="8">
        <f t="shared" si="10"/>
        <v>0</v>
      </c>
      <c r="J340" s="82">
        <f t="shared" si="11"/>
        <v>0</v>
      </c>
      <c r="K340" s="4">
        <v>6.39</v>
      </c>
      <c r="L340" s="4">
        <v>2.41</v>
      </c>
      <c r="M340" s="28">
        <f>$C$813</f>
        <v>2.1237313755127253E-2</v>
      </c>
      <c r="N340" s="3">
        <f>$E$813</f>
        <v>8.3709568733153633E-2</v>
      </c>
      <c r="O340" s="54" t="s">
        <v>17</v>
      </c>
    </row>
    <row r="341" spans="1:15" ht="20.149999999999999" customHeight="1" x14ac:dyDescent="0.35">
      <c r="A341" s="175"/>
      <c r="B341" s="4"/>
      <c r="C341" s="4"/>
      <c r="D341" s="4"/>
      <c r="E341" s="4"/>
      <c r="F341" s="4"/>
      <c r="G341" s="4"/>
      <c r="H341" s="8"/>
      <c r="I341" s="8"/>
      <c r="J341" s="82">
        <f>M341+N341</f>
        <v>0</v>
      </c>
      <c r="K341" s="4">
        <v>6.39</v>
      </c>
      <c r="L341" s="4">
        <v>2.41</v>
      </c>
      <c r="M341" s="40">
        <f>F340*M340*K341</f>
        <v>0</v>
      </c>
      <c r="N341" s="41">
        <f>G340*N340*L341</f>
        <v>0</v>
      </c>
      <c r="O341" s="54"/>
    </row>
    <row r="342" spans="1:15" ht="20.149999999999999" customHeight="1" x14ac:dyDescent="0.35">
      <c r="A342" s="173">
        <v>179</v>
      </c>
      <c r="B342" s="6">
        <v>47110</v>
      </c>
      <c r="C342" s="6">
        <v>48485</v>
      </c>
      <c r="D342" s="6">
        <v>99166</v>
      </c>
      <c r="E342" s="6">
        <v>101413</v>
      </c>
      <c r="F342" s="6">
        <f>C342-B342</f>
        <v>1375</v>
      </c>
      <c r="G342" s="6">
        <f t="shared" si="9"/>
        <v>2247</v>
      </c>
      <c r="H342" s="6">
        <f t="shared" si="10"/>
        <v>0</v>
      </c>
      <c r="I342" s="6">
        <f t="shared" si="10"/>
        <v>0</v>
      </c>
      <c r="J342" s="80">
        <f t="shared" si="11"/>
        <v>0</v>
      </c>
      <c r="K342" s="7">
        <v>0</v>
      </c>
      <c r="L342" s="7">
        <v>0</v>
      </c>
      <c r="M342" s="27">
        <f>$C$813</f>
        <v>2.1237313755127253E-2</v>
      </c>
      <c r="N342" s="1">
        <f>$E$813</f>
        <v>8.3709568733153633E-2</v>
      </c>
      <c r="O342" s="58" t="s">
        <v>5</v>
      </c>
    </row>
    <row r="343" spans="1:15" ht="20.149999999999999" customHeight="1" x14ac:dyDescent="0.35">
      <c r="A343" s="173"/>
      <c r="B343" s="6"/>
      <c r="C343" s="6"/>
      <c r="D343" s="6"/>
      <c r="E343" s="6"/>
      <c r="F343" s="6"/>
      <c r="G343" s="6"/>
      <c r="H343" s="6"/>
      <c r="I343" s="6"/>
      <c r="J343" s="80">
        <f>M343+N343</f>
        <v>639.90626425457174</v>
      </c>
      <c r="K343" s="6">
        <v>6.39</v>
      </c>
      <c r="L343" s="148">
        <v>2.41</v>
      </c>
      <c r="M343" s="63">
        <f>F342*M342*K343</f>
        <v>186.59634798098682</v>
      </c>
      <c r="N343" s="64">
        <f>G342*N342*L343</f>
        <v>453.30991627358492</v>
      </c>
      <c r="O343" s="58"/>
    </row>
    <row r="344" spans="1:15" ht="20.149999999999999" customHeight="1" x14ac:dyDescent="0.35">
      <c r="A344" s="178">
        <v>180</v>
      </c>
      <c r="B344" s="5">
        <v>358</v>
      </c>
      <c r="C344" s="5">
        <v>358</v>
      </c>
      <c r="D344" s="5">
        <v>134</v>
      </c>
      <c r="E344" s="5">
        <v>134</v>
      </c>
      <c r="F344" s="5">
        <f>C344-B344</f>
        <v>0</v>
      </c>
      <c r="G344" s="5">
        <f t="shared" si="9"/>
        <v>0</v>
      </c>
      <c r="H344" s="5">
        <f t="shared" si="10"/>
        <v>0</v>
      </c>
      <c r="I344" s="5">
        <f t="shared" si="10"/>
        <v>0</v>
      </c>
      <c r="J344" s="84">
        <f t="shared" si="11"/>
        <v>0</v>
      </c>
      <c r="K344" s="4">
        <v>6.39</v>
      </c>
      <c r="L344" s="4">
        <v>2.41</v>
      </c>
      <c r="M344" s="28">
        <f>$C$813</f>
        <v>2.1237313755127253E-2</v>
      </c>
      <c r="N344" s="3">
        <f>$E$813</f>
        <v>8.3709568733153633E-2</v>
      </c>
      <c r="O344" s="57"/>
    </row>
    <row r="345" spans="1:15" ht="20.149999999999999" customHeight="1" x14ac:dyDescent="0.35">
      <c r="A345" s="178"/>
      <c r="B345" s="5"/>
      <c r="C345" s="5"/>
      <c r="D345" s="5"/>
      <c r="E345" s="5"/>
      <c r="F345" s="5"/>
      <c r="G345" s="5"/>
      <c r="H345" s="5"/>
      <c r="I345" s="5"/>
      <c r="J345" s="84">
        <f>M345+N345</f>
        <v>0</v>
      </c>
      <c r="K345" s="4">
        <v>6.39</v>
      </c>
      <c r="L345" s="4">
        <v>2.41</v>
      </c>
      <c r="M345" s="40">
        <f>F344*M344*K345</f>
        <v>0</v>
      </c>
      <c r="N345" s="41">
        <f>G344*N344*L345</f>
        <v>0</v>
      </c>
      <c r="O345" s="57"/>
    </row>
    <row r="346" spans="1:15" ht="20.149999999999999" customHeight="1" x14ac:dyDescent="0.35">
      <c r="A346" s="173">
        <v>181</v>
      </c>
      <c r="B346" s="7">
        <v>17848</v>
      </c>
      <c r="C346" s="7">
        <v>18651</v>
      </c>
      <c r="D346" s="7">
        <v>8214</v>
      </c>
      <c r="E346" s="7">
        <v>8446</v>
      </c>
      <c r="F346" s="7">
        <f>C346-B346</f>
        <v>803</v>
      </c>
      <c r="G346" s="7">
        <f t="shared" si="9"/>
        <v>232</v>
      </c>
      <c r="H346" s="6">
        <f t="shared" si="10"/>
        <v>0</v>
      </c>
      <c r="I346" s="6">
        <f t="shared" si="10"/>
        <v>0</v>
      </c>
      <c r="J346" s="86">
        <f t="shared" si="11"/>
        <v>0</v>
      </c>
      <c r="K346" s="7">
        <v>0</v>
      </c>
      <c r="L346" s="7">
        <v>0</v>
      </c>
      <c r="M346" s="27">
        <f>$C$813</f>
        <v>2.1237313755127253E-2</v>
      </c>
      <c r="N346" s="1">
        <f>$E$813</f>
        <v>8.3709568733153633E-2</v>
      </c>
      <c r="O346" s="58" t="s">
        <v>5</v>
      </c>
    </row>
    <row r="347" spans="1:15" ht="20.149999999999999" customHeight="1" x14ac:dyDescent="0.35">
      <c r="A347" s="173"/>
      <c r="B347" s="7"/>
      <c r="C347" s="7"/>
      <c r="D347" s="7"/>
      <c r="E347" s="7"/>
      <c r="F347" s="7"/>
      <c r="G347" s="7"/>
      <c r="H347" s="6"/>
      <c r="I347" s="6"/>
      <c r="J347" s="86">
        <f>M347+N347</f>
        <v>155.77596129097716</v>
      </c>
      <c r="K347" s="6">
        <v>6.39</v>
      </c>
      <c r="L347" s="148">
        <v>2.41</v>
      </c>
      <c r="M347" s="63">
        <f>F346*M346*K347</f>
        <v>108.9722672208963</v>
      </c>
      <c r="N347" s="64">
        <f>G346*N346*L347</f>
        <v>46.803694070080866</v>
      </c>
      <c r="O347" s="58"/>
    </row>
    <row r="348" spans="1:15" ht="20.149999999999999" customHeight="1" x14ac:dyDescent="0.35">
      <c r="A348" s="186">
        <v>182</v>
      </c>
      <c r="B348" s="4">
        <v>37</v>
      </c>
      <c r="C348" s="4">
        <v>37</v>
      </c>
      <c r="D348" s="4">
        <v>6</v>
      </c>
      <c r="E348" s="4">
        <v>6</v>
      </c>
      <c r="F348" s="4">
        <f>C348-B348</f>
        <v>0</v>
      </c>
      <c r="G348" s="8">
        <f t="shared" si="9"/>
        <v>0</v>
      </c>
      <c r="H348" s="8">
        <f t="shared" si="10"/>
        <v>0</v>
      </c>
      <c r="I348" s="8">
        <f t="shared" si="10"/>
        <v>0</v>
      </c>
      <c r="J348" s="81">
        <f t="shared" si="11"/>
        <v>0</v>
      </c>
      <c r="K348" s="4">
        <v>6.39</v>
      </c>
      <c r="L348" s="4">
        <v>2.41</v>
      </c>
      <c r="M348" s="28">
        <f>$C$813</f>
        <v>2.1237313755127253E-2</v>
      </c>
      <c r="N348" s="3">
        <f>$E$813</f>
        <v>8.3709568733153633E-2</v>
      </c>
      <c r="O348" s="54"/>
    </row>
    <row r="349" spans="1:15" ht="20.149999999999999" customHeight="1" x14ac:dyDescent="0.35">
      <c r="A349" s="186"/>
      <c r="B349" s="4"/>
      <c r="C349" s="4"/>
      <c r="D349" s="4"/>
      <c r="E349" s="4"/>
      <c r="F349" s="4"/>
      <c r="G349" s="8"/>
      <c r="H349" s="8"/>
      <c r="I349" s="8"/>
      <c r="J349" s="81">
        <f>M349+N349</f>
        <v>0</v>
      </c>
      <c r="K349" s="4">
        <v>6.39</v>
      </c>
      <c r="L349" s="4">
        <v>2.41</v>
      </c>
      <c r="M349" s="40">
        <f>F348*M348*K349</f>
        <v>0</v>
      </c>
      <c r="N349" s="41">
        <f>G348*N348*L349</f>
        <v>0</v>
      </c>
      <c r="O349" s="54"/>
    </row>
    <row r="350" spans="1:15" ht="20.149999999999999" customHeight="1" x14ac:dyDescent="0.35">
      <c r="A350" s="175">
        <v>183</v>
      </c>
      <c r="B350" s="4">
        <v>6053</v>
      </c>
      <c r="C350" s="4">
        <v>6053</v>
      </c>
      <c r="D350" s="4">
        <v>2709</v>
      </c>
      <c r="E350" s="4">
        <v>2709</v>
      </c>
      <c r="F350" s="4">
        <f>C350-B350</f>
        <v>0</v>
      </c>
      <c r="G350" s="8">
        <f t="shared" si="9"/>
        <v>0</v>
      </c>
      <c r="H350" s="8">
        <f t="shared" si="10"/>
        <v>0</v>
      </c>
      <c r="I350" s="8">
        <f t="shared" si="10"/>
        <v>0</v>
      </c>
      <c r="J350" s="81">
        <f t="shared" si="11"/>
        <v>0</v>
      </c>
      <c r="K350" s="4">
        <v>6.39</v>
      </c>
      <c r="L350" s="4">
        <v>2.41</v>
      </c>
      <c r="M350" s="28">
        <f>$C$813</f>
        <v>2.1237313755127253E-2</v>
      </c>
      <c r="N350" s="3">
        <f>$E$813</f>
        <v>8.3709568733153633E-2</v>
      </c>
      <c r="O350" s="54" t="s">
        <v>25</v>
      </c>
    </row>
    <row r="351" spans="1:15" ht="20.149999999999999" customHeight="1" x14ac:dyDescent="0.35">
      <c r="A351" s="175"/>
      <c r="B351" s="4"/>
      <c r="C351" s="4"/>
      <c r="D351" s="4"/>
      <c r="E351" s="4"/>
      <c r="F351" s="4"/>
      <c r="G351" s="8"/>
      <c r="H351" s="8"/>
      <c r="I351" s="8"/>
      <c r="J351" s="81">
        <f>M351+N351</f>
        <v>0</v>
      </c>
      <c r="K351" s="4">
        <v>6.39</v>
      </c>
      <c r="L351" s="4">
        <v>2.41</v>
      </c>
      <c r="M351" s="40">
        <f>F350*M350*K351</f>
        <v>0</v>
      </c>
      <c r="N351" s="41">
        <f>G350*N350*L351</f>
        <v>0</v>
      </c>
      <c r="O351" s="54"/>
    </row>
    <row r="352" spans="1:15" ht="20.149999999999999" customHeight="1" x14ac:dyDescent="0.35">
      <c r="A352" s="175">
        <v>184</v>
      </c>
      <c r="B352" s="4">
        <v>5396</v>
      </c>
      <c r="C352" s="4">
        <v>5400</v>
      </c>
      <c r="D352" s="4">
        <v>2431</v>
      </c>
      <c r="E352" s="4">
        <v>2433</v>
      </c>
      <c r="F352" s="4">
        <f>C352-B352</f>
        <v>4</v>
      </c>
      <c r="G352" s="8">
        <f t="shared" si="9"/>
        <v>2</v>
      </c>
      <c r="H352" s="8">
        <f t="shared" si="10"/>
        <v>25.56</v>
      </c>
      <c r="I352" s="8">
        <f t="shared" si="10"/>
        <v>4.82</v>
      </c>
      <c r="J352" s="81">
        <f t="shared" si="11"/>
        <v>30.38</v>
      </c>
      <c r="K352" s="4">
        <v>6.39</v>
      </c>
      <c r="L352" s="4">
        <v>2.41</v>
      </c>
      <c r="M352" s="28">
        <f>$C$813</f>
        <v>2.1237313755127253E-2</v>
      </c>
      <c r="N352" s="3">
        <f>$E$813</f>
        <v>8.3709568733153633E-2</v>
      </c>
      <c r="O352" s="54"/>
    </row>
    <row r="353" spans="1:15" ht="20.149999999999999" customHeight="1" x14ac:dyDescent="0.35">
      <c r="A353" s="175"/>
      <c r="B353" s="4"/>
      <c r="C353" s="4"/>
      <c r="D353" s="4"/>
      <c r="E353" s="4"/>
      <c r="F353" s="4"/>
      <c r="G353" s="8"/>
      <c r="H353" s="8"/>
      <c r="I353" s="8"/>
      <c r="J353" s="81">
        <f>M353+N353</f>
        <v>0.94630586087485302</v>
      </c>
      <c r="K353" s="4">
        <v>6.39</v>
      </c>
      <c r="L353" s="4">
        <v>2.41</v>
      </c>
      <c r="M353" s="40">
        <f>F352*M352*K353</f>
        <v>0.54282573958105251</v>
      </c>
      <c r="N353" s="41">
        <f>G352*N352*L353</f>
        <v>0.40348012129380051</v>
      </c>
      <c r="O353" s="54"/>
    </row>
    <row r="354" spans="1:15" ht="20.149999999999999" customHeight="1" x14ac:dyDescent="0.35">
      <c r="A354" s="178">
        <v>185</v>
      </c>
      <c r="B354" s="4">
        <v>9</v>
      </c>
      <c r="C354" s="4">
        <v>9</v>
      </c>
      <c r="D354" s="4">
        <v>9</v>
      </c>
      <c r="E354" s="4">
        <v>9</v>
      </c>
      <c r="F354" s="4">
        <f>C354-B354</f>
        <v>0</v>
      </c>
      <c r="G354" s="8">
        <f t="shared" si="9"/>
        <v>0</v>
      </c>
      <c r="H354" s="8">
        <f t="shared" si="10"/>
        <v>0</v>
      </c>
      <c r="I354" s="8">
        <f t="shared" si="10"/>
        <v>0</v>
      </c>
      <c r="J354" s="81">
        <f t="shared" si="11"/>
        <v>0</v>
      </c>
      <c r="K354" s="4">
        <v>6.39</v>
      </c>
      <c r="L354" s="4">
        <v>2.41</v>
      </c>
      <c r="M354" s="28">
        <f>$C$813</f>
        <v>2.1237313755127253E-2</v>
      </c>
      <c r="N354" s="3">
        <f>$E$813</f>
        <v>8.3709568733153633E-2</v>
      </c>
      <c r="O354" s="54"/>
    </row>
    <row r="355" spans="1:15" ht="20.149999999999999" customHeight="1" x14ac:dyDescent="0.35">
      <c r="A355" s="178"/>
      <c r="B355" s="4"/>
      <c r="C355" s="4"/>
      <c r="D355" s="4"/>
      <c r="E355" s="4"/>
      <c r="F355" s="4"/>
      <c r="G355" s="8"/>
      <c r="H355" s="8"/>
      <c r="I355" s="8"/>
      <c r="J355" s="81">
        <f>M355+N355</f>
        <v>0</v>
      </c>
      <c r="K355" s="4">
        <v>6.39</v>
      </c>
      <c r="L355" s="4">
        <v>2.41</v>
      </c>
      <c r="M355" s="40">
        <f>F354*M354*K355</f>
        <v>0</v>
      </c>
      <c r="N355" s="41">
        <f>G354*N354*L355</f>
        <v>0</v>
      </c>
      <c r="O355" s="54"/>
    </row>
    <row r="356" spans="1:15" ht="20.149999999999999" customHeight="1" x14ac:dyDescent="0.35">
      <c r="A356" s="175">
        <v>187</v>
      </c>
      <c r="B356" s="4">
        <v>16940</v>
      </c>
      <c r="C356" s="4">
        <v>17005</v>
      </c>
      <c r="D356" s="4">
        <v>7485</v>
      </c>
      <c r="E356" s="4">
        <v>7523</v>
      </c>
      <c r="F356" s="4">
        <f>C356-B356</f>
        <v>65</v>
      </c>
      <c r="G356" s="8">
        <f t="shared" si="9"/>
        <v>38</v>
      </c>
      <c r="H356" s="8">
        <f t="shared" si="10"/>
        <v>415.34999999999997</v>
      </c>
      <c r="I356" s="8">
        <f t="shared" si="10"/>
        <v>91.580000000000013</v>
      </c>
      <c r="J356" s="81">
        <f t="shared" si="11"/>
        <v>506.92999999999995</v>
      </c>
      <c r="K356" s="4">
        <v>6.39</v>
      </c>
      <c r="L356" s="4">
        <v>2.41</v>
      </c>
      <c r="M356" s="28">
        <f>$C$813</f>
        <v>2.1237313755127253E-2</v>
      </c>
      <c r="N356" s="3">
        <f>$E$813</f>
        <v>8.3709568733153633E-2</v>
      </c>
      <c r="O356" s="54"/>
    </row>
    <row r="357" spans="1:15" ht="20.149999999999999" customHeight="1" x14ac:dyDescent="0.35">
      <c r="A357" s="175"/>
      <c r="B357" s="4"/>
      <c r="C357" s="4"/>
      <c r="D357" s="4"/>
      <c r="E357" s="4"/>
      <c r="F357" s="4"/>
      <c r="G357" s="8"/>
      <c r="H357" s="8"/>
      <c r="I357" s="8"/>
      <c r="J357" s="81">
        <f>M357+N357</f>
        <v>16.487040572774315</v>
      </c>
      <c r="K357" s="4">
        <v>6.39</v>
      </c>
      <c r="L357" s="4">
        <v>2.41</v>
      </c>
      <c r="M357" s="40">
        <f>F356*M356*K357</f>
        <v>8.8209182681921039</v>
      </c>
      <c r="N357" s="41">
        <f>G356*N356*L357</f>
        <v>7.6661223045822107</v>
      </c>
      <c r="O357" s="54"/>
    </row>
    <row r="358" spans="1:15" ht="20.149999999999999" customHeight="1" x14ac:dyDescent="0.35">
      <c r="A358" s="178">
        <v>188</v>
      </c>
      <c r="B358" s="5">
        <v>7199</v>
      </c>
      <c r="C358" s="5">
        <v>8518</v>
      </c>
      <c r="D358" s="5">
        <v>4802</v>
      </c>
      <c r="E358" s="5">
        <v>5760</v>
      </c>
      <c r="F358" s="5">
        <f>C358-B358</f>
        <v>1319</v>
      </c>
      <c r="G358" s="5">
        <f t="shared" si="9"/>
        <v>958</v>
      </c>
      <c r="H358" s="5">
        <f t="shared" si="10"/>
        <v>8428.41</v>
      </c>
      <c r="I358" s="5">
        <f t="shared" si="10"/>
        <v>2308.7800000000002</v>
      </c>
      <c r="J358" s="84">
        <f t="shared" si="11"/>
        <v>10737.19</v>
      </c>
      <c r="K358" s="4">
        <v>6.39</v>
      </c>
      <c r="L358" s="4">
        <v>2.41</v>
      </c>
      <c r="M358" s="28">
        <f>$C$813</f>
        <v>2.1237313755127253E-2</v>
      </c>
      <c r="N358" s="3">
        <f>$E$813</f>
        <v>8.3709568733153633E-2</v>
      </c>
      <c r="O358" s="57"/>
    </row>
    <row r="359" spans="1:15" ht="20.149999999999999" customHeight="1" x14ac:dyDescent="0.35">
      <c r="A359" s="178"/>
      <c r="B359" s="5"/>
      <c r="C359" s="5"/>
      <c r="D359" s="5"/>
      <c r="E359" s="5"/>
      <c r="F359" s="5"/>
      <c r="G359" s="5"/>
      <c r="H359" s="5"/>
      <c r="I359" s="5"/>
      <c r="J359" s="84">
        <f>M359+N359</f>
        <v>372.26376572658256</v>
      </c>
      <c r="K359" s="4">
        <v>6.39</v>
      </c>
      <c r="L359" s="4">
        <v>2.41</v>
      </c>
      <c r="M359" s="40">
        <f>F358*M358*K359</f>
        <v>178.9967876268521</v>
      </c>
      <c r="N359" s="41">
        <f>G358*N358*L359</f>
        <v>193.26697809973047</v>
      </c>
      <c r="O359" s="57"/>
    </row>
    <row r="360" spans="1:15" ht="20.149999999999999" customHeight="1" x14ac:dyDescent="0.35">
      <c r="A360" s="173">
        <v>189</v>
      </c>
      <c r="B360" s="6">
        <v>12558</v>
      </c>
      <c r="C360" s="6">
        <v>13934</v>
      </c>
      <c r="D360" s="6">
        <v>7075</v>
      </c>
      <c r="E360" s="6">
        <v>8012</v>
      </c>
      <c r="F360" s="6">
        <f>C360-B360</f>
        <v>1376</v>
      </c>
      <c r="G360" s="6">
        <f t="shared" si="9"/>
        <v>937</v>
      </c>
      <c r="H360" s="6">
        <f>F360*K360</f>
        <v>0</v>
      </c>
      <c r="I360" s="6">
        <f>G360*L360</f>
        <v>0</v>
      </c>
      <c r="J360" s="80">
        <f t="shared" si="11"/>
        <v>0</v>
      </c>
      <c r="K360" s="7">
        <v>0</v>
      </c>
      <c r="L360" s="7">
        <v>0</v>
      </c>
      <c r="M360" s="27">
        <f>$C$813</f>
        <v>2.1237313755127253E-2</v>
      </c>
      <c r="N360" s="1">
        <f>$E$813</f>
        <v>8.3709568733153633E-2</v>
      </c>
      <c r="O360" s="58" t="s">
        <v>5</v>
      </c>
    </row>
    <row r="361" spans="1:15" ht="20.149999999999999" customHeight="1" x14ac:dyDescent="0.35">
      <c r="A361" s="173"/>
      <c r="B361" s="6"/>
      <c r="C361" s="6"/>
      <c r="D361" s="6"/>
      <c r="E361" s="6"/>
      <c r="F361" s="6"/>
      <c r="G361" s="6"/>
      <c r="H361" s="6"/>
      <c r="I361" s="6"/>
      <c r="J361" s="80">
        <f>M361+N361</f>
        <v>375.76249124202764</v>
      </c>
      <c r="K361" s="6">
        <v>6.39</v>
      </c>
      <c r="L361" s="148">
        <v>2.41</v>
      </c>
      <c r="M361" s="32">
        <f>F360*M360*K361</f>
        <v>186.73205441588209</v>
      </c>
      <c r="N361" s="33">
        <f>G360*N360*L361</f>
        <v>189.03043682614555</v>
      </c>
      <c r="O361" s="58"/>
    </row>
    <row r="362" spans="1:15" ht="20.149999999999999" customHeight="1" x14ac:dyDescent="0.35">
      <c r="A362" s="175">
        <v>190</v>
      </c>
      <c r="B362" s="4">
        <v>72</v>
      </c>
      <c r="C362" s="4">
        <v>72</v>
      </c>
      <c r="D362" s="4">
        <v>48</v>
      </c>
      <c r="E362" s="4">
        <v>48</v>
      </c>
      <c r="F362" s="4">
        <f>C362-B362</f>
        <v>0</v>
      </c>
      <c r="G362" s="4">
        <f t="shared" ref="G362:G494" si="12">E362-D362</f>
        <v>0</v>
      </c>
      <c r="H362" s="8">
        <f>F362*K362</f>
        <v>0</v>
      </c>
      <c r="I362" s="8">
        <f>G362*L362</f>
        <v>0</v>
      </c>
      <c r="J362" s="82">
        <f t="shared" ref="J362:J494" si="13">H362+I362</f>
        <v>0</v>
      </c>
      <c r="K362" s="4">
        <v>6.39</v>
      </c>
      <c r="L362" s="4">
        <v>2.41</v>
      </c>
      <c r="M362" s="28">
        <f>$C$813</f>
        <v>2.1237313755127253E-2</v>
      </c>
      <c r="N362" s="3">
        <f>$E$813</f>
        <v>8.3709568733153633E-2</v>
      </c>
      <c r="O362" s="54"/>
    </row>
    <row r="363" spans="1:15" ht="20.149999999999999" customHeight="1" x14ac:dyDescent="0.35">
      <c r="A363" s="175"/>
      <c r="B363" s="4"/>
      <c r="C363" s="4"/>
      <c r="D363" s="4"/>
      <c r="E363" s="4"/>
      <c r="F363" s="4"/>
      <c r="G363" s="4"/>
      <c r="H363" s="8"/>
      <c r="I363" s="8"/>
      <c r="J363" s="82">
        <f>M363+N363</f>
        <v>0</v>
      </c>
      <c r="K363" s="4">
        <v>6.39</v>
      </c>
      <c r="L363" s="4">
        <v>2.41</v>
      </c>
      <c r="M363" s="40">
        <f>F362*M362*K363</f>
        <v>0</v>
      </c>
      <c r="N363" s="41">
        <f>G362*N362*L363</f>
        <v>0</v>
      </c>
      <c r="O363" s="54"/>
    </row>
    <row r="364" spans="1:15" ht="20.149999999999999" customHeight="1" x14ac:dyDescent="0.35">
      <c r="A364" s="175">
        <v>191</v>
      </c>
      <c r="B364" s="4">
        <v>567</v>
      </c>
      <c r="C364" s="4">
        <v>567</v>
      </c>
      <c r="D364" s="4">
        <v>147</v>
      </c>
      <c r="E364" s="4">
        <v>147</v>
      </c>
      <c r="F364" s="4">
        <f>C364-B364</f>
        <v>0</v>
      </c>
      <c r="G364" s="4">
        <f t="shared" si="12"/>
        <v>0</v>
      </c>
      <c r="H364" s="8">
        <f>F364*K364</f>
        <v>0</v>
      </c>
      <c r="I364" s="8">
        <f>G364*L364</f>
        <v>0</v>
      </c>
      <c r="J364" s="82">
        <f t="shared" si="13"/>
        <v>0</v>
      </c>
      <c r="K364" s="4">
        <v>6.39</v>
      </c>
      <c r="L364" s="4">
        <v>2.41</v>
      </c>
      <c r="M364" s="28">
        <f>$C$813</f>
        <v>2.1237313755127253E-2</v>
      </c>
      <c r="N364" s="3">
        <f>$E$813</f>
        <v>8.3709568733153633E-2</v>
      </c>
      <c r="O364" s="54"/>
    </row>
    <row r="365" spans="1:15" ht="20.149999999999999" customHeight="1" x14ac:dyDescent="0.35">
      <c r="A365" s="177"/>
      <c r="B365" s="4"/>
      <c r="C365" s="4"/>
      <c r="D365" s="4"/>
      <c r="E365" s="4"/>
      <c r="F365" s="4"/>
      <c r="G365" s="4"/>
      <c r="H365" s="8"/>
      <c r="I365" s="8"/>
      <c r="J365" s="82">
        <f>M365+N365</f>
        <v>0</v>
      </c>
      <c r="K365" s="4">
        <v>6.39</v>
      </c>
      <c r="L365" s="4">
        <v>2.41</v>
      </c>
      <c r="M365" s="40">
        <f>F364*M364*K365</f>
        <v>0</v>
      </c>
      <c r="N365" s="41">
        <f>G364*N364*L365</f>
        <v>0</v>
      </c>
      <c r="O365" s="54"/>
    </row>
    <row r="366" spans="1:15" ht="20.149999999999999" customHeight="1" x14ac:dyDescent="0.35">
      <c r="A366" s="212">
        <v>192</v>
      </c>
      <c r="B366" s="4">
        <v>134</v>
      </c>
      <c r="C366" s="4">
        <v>294</v>
      </c>
      <c r="D366" s="4">
        <v>37</v>
      </c>
      <c r="E366" s="4">
        <v>78</v>
      </c>
      <c r="F366" s="4">
        <f>C366-B366</f>
        <v>160</v>
      </c>
      <c r="G366" s="4">
        <f t="shared" si="12"/>
        <v>41</v>
      </c>
      <c r="H366" s="8">
        <f>F366*K366</f>
        <v>1022.4</v>
      </c>
      <c r="I366" s="8">
        <f>G366*L366</f>
        <v>98.81</v>
      </c>
      <c r="J366" s="82">
        <f t="shared" si="13"/>
        <v>1121.21</v>
      </c>
      <c r="K366" s="4">
        <v>6.39</v>
      </c>
      <c r="L366" s="4">
        <v>2.41</v>
      </c>
      <c r="M366" s="28">
        <f>$C$813</f>
        <v>2.1237313755127253E-2</v>
      </c>
      <c r="N366" s="3">
        <f>$E$813</f>
        <v>8.3709568733153633E-2</v>
      </c>
      <c r="O366" s="54" t="s">
        <v>50</v>
      </c>
    </row>
    <row r="367" spans="1:15" ht="20.149999999999999" customHeight="1" x14ac:dyDescent="0.35">
      <c r="A367" s="213"/>
      <c r="B367" s="4"/>
      <c r="C367" s="4"/>
      <c r="D367" s="4"/>
      <c r="E367" s="4"/>
      <c r="F367" s="4"/>
      <c r="G367" s="4"/>
      <c r="H367" s="8"/>
      <c r="I367" s="8"/>
      <c r="J367" s="82">
        <f>M367+N367</f>
        <v>29.984372069765012</v>
      </c>
      <c r="K367" s="4">
        <v>6.39</v>
      </c>
      <c r="L367" s="4">
        <v>2.41</v>
      </c>
      <c r="M367" s="40">
        <f>F366*M366*K367</f>
        <v>21.713029583242101</v>
      </c>
      <c r="N367" s="41">
        <f>G366*N366*L367</f>
        <v>8.2713424865229115</v>
      </c>
      <c r="O367" s="54"/>
    </row>
    <row r="368" spans="1:15" ht="20.149999999999999" customHeight="1" x14ac:dyDescent="0.35">
      <c r="A368" s="212">
        <v>193</v>
      </c>
      <c r="B368" s="4">
        <v>4363</v>
      </c>
      <c r="C368" s="4">
        <v>4366</v>
      </c>
      <c r="D368" s="4">
        <v>1726</v>
      </c>
      <c r="E368" s="4">
        <v>1727</v>
      </c>
      <c r="F368" s="4">
        <f>C368-B368</f>
        <v>3</v>
      </c>
      <c r="G368" s="4">
        <f t="shared" si="12"/>
        <v>1</v>
      </c>
      <c r="H368" s="8">
        <f>F368*K368</f>
        <v>19.169999999999998</v>
      </c>
      <c r="I368" s="8">
        <f>G368*L368</f>
        <v>2.41</v>
      </c>
      <c r="J368" s="82">
        <f t="shared" si="13"/>
        <v>21.58</v>
      </c>
      <c r="K368" s="4">
        <v>6.39</v>
      </c>
      <c r="L368" s="4">
        <v>2.41</v>
      </c>
      <c r="M368" s="28">
        <f>$C$813</f>
        <v>2.1237313755127253E-2</v>
      </c>
      <c r="N368" s="3">
        <f>$E$813</f>
        <v>8.3709568733153633E-2</v>
      </c>
      <c r="O368" s="54"/>
    </row>
    <row r="369" spans="1:16" ht="20.149999999999999" customHeight="1" x14ac:dyDescent="0.35">
      <c r="A369" s="213"/>
      <c r="B369" s="4"/>
      <c r="C369" s="4"/>
      <c r="D369" s="4"/>
      <c r="E369" s="4"/>
      <c r="F369" s="4"/>
      <c r="G369" s="4"/>
      <c r="H369" s="8"/>
      <c r="I369" s="8"/>
      <c r="J369" s="82">
        <f>M369+N369</f>
        <v>0.60885936533268969</v>
      </c>
      <c r="K369" s="4">
        <v>6.39</v>
      </c>
      <c r="L369" s="4">
        <v>2.41</v>
      </c>
      <c r="M369" s="40">
        <f>F368*M368*K369</f>
        <v>0.40711930468578944</v>
      </c>
      <c r="N369" s="41">
        <f>G368*N368*L369</f>
        <v>0.20174006064690025</v>
      </c>
      <c r="O369" s="54"/>
    </row>
    <row r="370" spans="1:16" ht="20.149999999999999" customHeight="1" x14ac:dyDescent="0.35">
      <c r="A370" s="217"/>
      <c r="B370" s="4">
        <v>11529</v>
      </c>
      <c r="C370" s="4">
        <v>11906</v>
      </c>
      <c r="D370" s="4">
        <v>4333</v>
      </c>
      <c r="E370" s="4">
        <v>4471</v>
      </c>
      <c r="F370" s="4">
        <f>C370-B370</f>
        <v>377</v>
      </c>
      <c r="G370" s="4">
        <f t="shared" si="12"/>
        <v>138</v>
      </c>
      <c r="H370" s="8">
        <f>F370*K370</f>
        <v>2409.0299999999997</v>
      </c>
      <c r="I370" s="8">
        <f>G370*L370</f>
        <v>332.58000000000004</v>
      </c>
      <c r="J370" s="82">
        <f t="shared" si="13"/>
        <v>2741.6099999999997</v>
      </c>
      <c r="K370" s="4">
        <v>6.39</v>
      </c>
      <c r="L370" s="4">
        <v>2.41</v>
      </c>
      <c r="M370" s="28">
        <f>$C$813</f>
        <v>2.1237313755127253E-2</v>
      </c>
      <c r="N370" s="3">
        <f>$E$813</f>
        <v>8.3709568733153633E-2</v>
      </c>
      <c r="O370" s="54"/>
    </row>
    <row r="371" spans="1:16" ht="20.149999999999999" customHeight="1" x14ac:dyDescent="0.35">
      <c r="A371" s="185"/>
      <c r="B371" s="4"/>
      <c r="C371" s="4"/>
      <c r="D371" s="4"/>
      <c r="E371" s="4"/>
      <c r="F371" s="4"/>
      <c r="G371" s="4"/>
      <c r="H371" s="8"/>
      <c r="I371" s="8"/>
      <c r="J371" s="82">
        <f>M371+N371</f>
        <v>79.001454324786451</v>
      </c>
      <c r="K371" s="4">
        <v>6.39</v>
      </c>
      <c r="L371" s="4">
        <v>2.41</v>
      </c>
      <c r="M371" s="40">
        <f>F370*M370*K371</f>
        <v>51.161325955514208</v>
      </c>
      <c r="N371" s="41">
        <f>G370*N370*L371</f>
        <v>27.840128369272239</v>
      </c>
      <c r="O371" s="54"/>
    </row>
    <row r="372" spans="1:16" ht="20.149999999999999" customHeight="1" x14ac:dyDescent="0.35">
      <c r="A372" s="185">
        <v>194</v>
      </c>
      <c r="B372" s="4">
        <v>4846</v>
      </c>
      <c r="C372" s="4">
        <v>4901</v>
      </c>
      <c r="D372" s="4">
        <v>2824</v>
      </c>
      <c r="E372" s="4">
        <v>2850</v>
      </c>
      <c r="F372" s="4">
        <f>C372-B372</f>
        <v>55</v>
      </c>
      <c r="G372" s="4">
        <f t="shared" si="12"/>
        <v>26</v>
      </c>
      <c r="H372" s="8">
        <f>F372*K372</f>
        <v>351.45</v>
      </c>
      <c r="I372" s="8">
        <f>G372*L372</f>
        <v>62.660000000000004</v>
      </c>
      <c r="J372" s="82">
        <f t="shared" si="13"/>
        <v>414.11</v>
      </c>
      <c r="K372" s="4">
        <v>6.39</v>
      </c>
      <c r="L372" s="4">
        <v>2.41</v>
      </c>
      <c r="M372" s="28">
        <f>$C$813</f>
        <v>2.1237313755127253E-2</v>
      </c>
      <c r="N372" s="3">
        <f>$E$813</f>
        <v>8.3709568733153633E-2</v>
      </c>
      <c r="O372" s="54"/>
    </row>
    <row r="373" spans="1:16" ht="20.149999999999999" customHeight="1" x14ac:dyDescent="0.35">
      <c r="A373" s="185"/>
      <c r="B373" s="4"/>
      <c r="C373" s="4"/>
      <c r="D373" s="4"/>
      <c r="E373" s="4"/>
      <c r="F373" s="4"/>
      <c r="G373" s="4"/>
      <c r="H373" s="8"/>
      <c r="I373" s="8"/>
      <c r="J373" s="82">
        <f>M373+N373</f>
        <v>12.709095496058879</v>
      </c>
      <c r="K373" s="4">
        <v>6.39</v>
      </c>
      <c r="L373" s="4">
        <v>2.41</v>
      </c>
      <c r="M373" s="40">
        <f>F372*M372*K373</f>
        <v>7.4638539192394724</v>
      </c>
      <c r="N373" s="41">
        <f>G372*N372*L373</f>
        <v>5.2452415768194065</v>
      </c>
      <c r="O373" s="54"/>
    </row>
    <row r="374" spans="1:16" ht="20.149999999999999" customHeight="1" x14ac:dyDescent="0.35">
      <c r="A374" s="175">
        <v>195</v>
      </c>
      <c r="B374" s="4">
        <v>2624</v>
      </c>
      <c r="C374" s="4">
        <v>2627</v>
      </c>
      <c r="D374" s="4">
        <v>1697</v>
      </c>
      <c r="E374" s="4">
        <v>1698</v>
      </c>
      <c r="F374" s="4">
        <f>C374-B374</f>
        <v>3</v>
      </c>
      <c r="G374" s="4">
        <f t="shared" si="12"/>
        <v>1</v>
      </c>
      <c r="H374" s="8">
        <f>F374*K374</f>
        <v>19.169999999999998</v>
      </c>
      <c r="I374" s="8">
        <f>G374*L374</f>
        <v>2.41</v>
      </c>
      <c r="J374" s="82">
        <f t="shared" si="13"/>
        <v>21.58</v>
      </c>
      <c r="K374" s="4">
        <v>6.39</v>
      </c>
      <c r="L374" s="4">
        <v>2.41</v>
      </c>
      <c r="M374" s="28">
        <f>$C$813</f>
        <v>2.1237313755127253E-2</v>
      </c>
      <c r="N374" s="3">
        <f>$E$813</f>
        <v>8.3709568733153633E-2</v>
      </c>
      <c r="O374" s="54"/>
    </row>
    <row r="375" spans="1:16" ht="20.149999999999999" customHeight="1" x14ac:dyDescent="0.35">
      <c r="A375" s="175"/>
      <c r="B375" s="4"/>
      <c r="C375" s="4"/>
      <c r="D375" s="4"/>
      <c r="E375" s="4"/>
      <c r="F375" s="4"/>
      <c r="G375" s="4"/>
      <c r="H375" s="8"/>
      <c r="I375" s="8"/>
      <c r="J375" s="82">
        <f>M375+N375</f>
        <v>0.60885936533268969</v>
      </c>
      <c r="K375" s="4">
        <v>6.39</v>
      </c>
      <c r="L375" s="4">
        <v>2.41</v>
      </c>
      <c r="M375" s="40">
        <f>F374*M374*K375</f>
        <v>0.40711930468578944</v>
      </c>
      <c r="N375" s="41">
        <f>G374*N374*L375</f>
        <v>0.20174006064690025</v>
      </c>
      <c r="O375" s="54"/>
    </row>
    <row r="376" spans="1:16" ht="20.149999999999999" customHeight="1" x14ac:dyDescent="0.35">
      <c r="A376" s="173">
        <v>196</v>
      </c>
      <c r="B376" s="6">
        <v>26667</v>
      </c>
      <c r="C376" s="6">
        <v>27565</v>
      </c>
      <c r="D376" s="6">
        <v>16860</v>
      </c>
      <c r="E376" s="6">
        <v>17468</v>
      </c>
      <c r="F376" s="6">
        <f>C376-B376</f>
        <v>898</v>
      </c>
      <c r="G376" s="6">
        <f t="shared" si="12"/>
        <v>608</v>
      </c>
      <c r="H376" s="6">
        <f>F376*K376</f>
        <v>0</v>
      </c>
      <c r="I376" s="6">
        <f>G376*L376</f>
        <v>0</v>
      </c>
      <c r="J376" s="80">
        <f t="shared" si="13"/>
        <v>0</v>
      </c>
      <c r="K376" s="7">
        <v>0</v>
      </c>
      <c r="L376" s="7">
        <v>0</v>
      </c>
      <c r="M376" s="27">
        <f>$C$813</f>
        <v>2.1237313755127253E-2</v>
      </c>
      <c r="N376" s="1">
        <f>$E$813</f>
        <v>8.3709568733153633E-2</v>
      </c>
      <c r="O376" s="58" t="s">
        <v>5</v>
      </c>
    </row>
    <row r="377" spans="1:16" ht="20.149999999999999" customHeight="1" x14ac:dyDescent="0.35">
      <c r="A377" s="173"/>
      <c r="B377" s="6"/>
      <c r="C377" s="6"/>
      <c r="D377" s="6"/>
      <c r="E377" s="6"/>
      <c r="F377" s="6"/>
      <c r="G377" s="6"/>
      <c r="H377" s="6"/>
      <c r="I377" s="6"/>
      <c r="J377" s="80">
        <f>M377+N377</f>
        <v>244.52233540926164</v>
      </c>
      <c r="K377" s="6">
        <v>6.39</v>
      </c>
      <c r="L377" s="148">
        <v>2.41</v>
      </c>
      <c r="M377" s="32">
        <f>F376*M376*K377</f>
        <v>121.86437853594629</v>
      </c>
      <c r="N377" s="33">
        <f>G376*N376*L377</f>
        <v>122.65795687331537</v>
      </c>
      <c r="O377" s="58"/>
    </row>
    <row r="378" spans="1:16" ht="20.149999999999999" customHeight="1" x14ac:dyDescent="0.35">
      <c r="A378" s="173">
        <v>197</v>
      </c>
      <c r="B378" s="6">
        <v>50277</v>
      </c>
      <c r="C378" s="6">
        <v>51583</v>
      </c>
      <c r="D378" s="6">
        <v>26508</v>
      </c>
      <c r="E378" s="6">
        <v>27115</v>
      </c>
      <c r="F378" s="6">
        <f>C378-B378</f>
        <v>1306</v>
      </c>
      <c r="G378" s="6">
        <f t="shared" si="12"/>
        <v>607</v>
      </c>
      <c r="H378" s="6">
        <f>F378*K378</f>
        <v>0</v>
      </c>
      <c r="I378" s="6">
        <f>G378*L378</f>
        <v>0</v>
      </c>
      <c r="J378" s="80">
        <f t="shared" si="13"/>
        <v>0</v>
      </c>
      <c r="K378" s="7">
        <v>0</v>
      </c>
      <c r="L378" s="7">
        <v>0</v>
      </c>
      <c r="M378" s="27">
        <f>$C$813</f>
        <v>2.1237313755127253E-2</v>
      </c>
      <c r="N378" s="1">
        <f>$E$813</f>
        <v>8.3709568733153633E-2</v>
      </c>
      <c r="O378" s="58" t="s">
        <v>5</v>
      </c>
    </row>
    <row r="379" spans="1:16" ht="20.149999999999999" customHeight="1" x14ac:dyDescent="0.35">
      <c r="A379" s="173"/>
      <c r="B379" s="6"/>
      <c r="C379" s="6"/>
      <c r="D379" s="6"/>
      <c r="E379" s="6"/>
      <c r="F379" s="6"/>
      <c r="G379" s="6"/>
      <c r="H379" s="6"/>
      <c r="I379" s="6"/>
      <c r="J379" s="80">
        <f>M379+N379</f>
        <v>299.68882078588211</v>
      </c>
      <c r="K379" s="6">
        <v>6.39</v>
      </c>
      <c r="L379" s="148">
        <v>2.41</v>
      </c>
      <c r="M379" s="32">
        <f>F378*M378*K379</f>
        <v>177.23260397321366</v>
      </c>
      <c r="N379" s="33">
        <f>G378*N378*L379</f>
        <v>122.45621681266846</v>
      </c>
      <c r="O379" s="58"/>
    </row>
    <row r="380" spans="1:16" ht="20.149999999999999" customHeight="1" x14ac:dyDescent="0.35">
      <c r="A380" s="174">
        <v>198</v>
      </c>
      <c r="B380" s="25">
        <v>23076</v>
      </c>
      <c r="C380" s="25">
        <v>25695</v>
      </c>
      <c r="D380" s="25">
        <v>11908</v>
      </c>
      <c r="E380" s="25">
        <v>13230</v>
      </c>
      <c r="F380" s="25">
        <f>C380-B380</f>
        <v>2619</v>
      </c>
      <c r="G380" s="25">
        <f t="shared" si="12"/>
        <v>1322</v>
      </c>
      <c r="H380" s="25">
        <f>F380*K380</f>
        <v>11706.929999999998</v>
      </c>
      <c r="I380" s="25">
        <f>G380*L380</f>
        <v>2220.96</v>
      </c>
      <c r="J380" s="85">
        <f t="shared" si="13"/>
        <v>13927.89</v>
      </c>
      <c r="K380" s="25">
        <v>4.47</v>
      </c>
      <c r="L380" s="126">
        <v>1.68</v>
      </c>
      <c r="M380" s="36">
        <f>$C$813</f>
        <v>2.1237313755127253E-2</v>
      </c>
      <c r="N380" s="34">
        <f>$E$813</f>
        <v>8.3709568733153633E-2</v>
      </c>
      <c r="O380" s="53"/>
      <c r="P380">
        <v>17</v>
      </c>
    </row>
    <row r="381" spans="1:16" ht="20.149999999999999" customHeight="1" x14ac:dyDescent="0.35">
      <c r="A381" s="174"/>
      <c r="B381" s="25"/>
      <c r="C381" s="25"/>
      <c r="D381" s="25"/>
      <c r="E381" s="25"/>
      <c r="F381" s="25"/>
      <c r="G381" s="25"/>
      <c r="H381" s="25"/>
      <c r="I381" s="25"/>
      <c r="J381" s="85">
        <f>M381+N381</f>
        <v>622.11551316589635</v>
      </c>
      <c r="K381" s="25">
        <v>6.39</v>
      </c>
      <c r="L381" s="34">
        <v>2.41</v>
      </c>
      <c r="M381" s="37">
        <f>F380*M380*K381</f>
        <v>355.41515299069414</v>
      </c>
      <c r="N381" s="35">
        <f>G380*N380*L381</f>
        <v>266.70036017520215</v>
      </c>
      <c r="O381" s="110"/>
    </row>
    <row r="382" spans="1:16" ht="20.149999999999999" customHeight="1" x14ac:dyDescent="0.35">
      <c r="A382" s="175">
        <v>199</v>
      </c>
      <c r="B382" s="4">
        <v>4784</v>
      </c>
      <c r="C382" s="4">
        <v>4848</v>
      </c>
      <c r="D382" s="4">
        <v>2798</v>
      </c>
      <c r="E382" s="4">
        <v>2823</v>
      </c>
      <c r="F382" s="4">
        <f>C382-B382</f>
        <v>64</v>
      </c>
      <c r="G382" s="8">
        <f t="shared" si="12"/>
        <v>25</v>
      </c>
      <c r="H382" s="8">
        <f>F382*K382</f>
        <v>408.96</v>
      </c>
      <c r="I382" s="8">
        <f>G382*L382</f>
        <v>60.25</v>
      </c>
      <c r="J382" s="81">
        <f t="shared" si="13"/>
        <v>469.21</v>
      </c>
      <c r="K382" s="4">
        <v>6.39</v>
      </c>
      <c r="L382" s="4">
        <v>2.41</v>
      </c>
      <c r="M382" s="28">
        <f>$C$813</f>
        <v>2.1237313755127253E-2</v>
      </c>
      <c r="N382" s="3">
        <f>$E$813</f>
        <v>8.3709568733153633E-2</v>
      </c>
      <c r="O382" s="54"/>
    </row>
    <row r="383" spans="1:16" ht="20.149999999999999" customHeight="1" x14ac:dyDescent="0.35">
      <c r="A383" s="175"/>
      <c r="B383" s="4"/>
      <c r="C383" s="4"/>
      <c r="D383" s="4"/>
      <c r="E383" s="4"/>
      <c r="F383" s="4"/>
      <c r="G383" s="8"/>
      <c r="H383" s="8"/>
      <c r="I383" s="8"/>
      <c r="J383" s="81">
        <f>M383+N383</f>
        <v>13.728713349469347</v>
      </c>
      <c r="K383" s="4">
        <v>6.39</v>
      </c>
      <c r="L383" s="4">
        <v>2.41</v>
      </c>
      <c r="M383" s="67">
        <f>F382*M382*K383</f>
        <v>8.6852118332968402</v>
      </c>
      <c r="N383" s="68">
        <f>G382*N382*L383</f>
        <v>5.0435015161725065</v>
      </c>
      <c r="O383" s="54"/>
    </row>
    <row r="384" spans="1:16" ht="20.149999999999999" customHeight="1" x14ac:dyDescent="0.35">
      <c r="A384" s="175">
        <v>200</v>
      </c>
      <c r="B384" s="4">
        <v>3281</v>
      </c>
      <c r="C384" s="4">
        <v>3474</v>
      </c>
      <c r="D384" s="4">
        <v>2465</v>
      </c>
      <c r="E384" s="4">
        <v>2592</v>
      </c>
      <c r="F384" s="4">
        <f>C384-B384</f>
        <v>193</v>
      </c>
      <c r="G384" s="8">
        <f t="shared" si="12"/>
        <v>127</v>
      </c>
      <c r="H384" s="8">
        <f>F384*K384</f>
        <v>1233.27</v>
      </c>
      <c r="I384" s="8">
        <f>G384*L384</f>
        <v>306.07</v>
      </c>
      <c r="J384" s="81">
        <f t="shared" si="13"/>
        <v>1539.34</v>
      </c>
      <c r="K384" s="4">
        <v>6.39</v>
      </c>
      <c r="L384" s="4">
        <v>2.41</v>
      </c>
      <c r="M384" s="28">
        <f>$C$813</f>
        <v>2.1237313755127253E-2</v>
      </c>
      <c r="N384" s="3">
        <f>$E$813</f>
        <v>8.3709568733153633E-2</v>
      </c>
      <c r="O384" s="54"/>
    </row>
    <row r="385" spans="1:16" ht="20.149999999999999" customHeight="1" x14ac:dyDescent="0.35">
      <c r="A385" s="175"/>
      <c r="B385" s="4"/>
      <c r="C385" s="4"/>
      <c r="D385" s="4"/>
      <c r="E385" s="4"/>
      <c r="F385" s="4"/>
      <c r="G385" s="8"/>
      <c r="H385" s="8"/>
      <c r="I385" s="8"/>
      <c r="J385" s="81">
        <f>M385+N385</f>
        <v>51.812329636942124</v>
      </c>
      <c r="K385" s="4">
        <v>6.39</v>
      </c>
      <c r="L385" s="4">
        <v>2.41</v>
      </c>
      <c r="M385" s="67">
        <f>F384*M384*K385</f>
        <v>26.191341934785786</v>
      </c>
      <c r="N385" s="68">
        <f>G384*N384*L385</f>
        <v>25.620987702156334</v>
      </c>
      <c r="O385" s="54"/>
    </row>
    <row r="386" spans="1:16" ht="20.149999999999999" customHeight="1" x14ac:dyDescent="0.35">
      <c r="A386" s="173">
        <v>201</v>
      </c>
      <c r="B386" s="6">
        <v>22264</v>
      </c>
      <c r="C386" s="6">
        <v>22670</v>
      </c>
      <c r="D386" s="6">
        <v>11519</v>
      </c>
      <c r="E386" s="6">
        <v>11760</v>
      </c>
      <c r="F386" s="6">
        <f>C386-B386</f>
        <v>406</v>
      </c>
      <c r="G386" s="6">
        <f t="shared" si="12"/>
        <v>241</v>
      </c>
      <c r="H386" s="6">
        <f>F386*K386</f>
        <v>0</v>
      </c>
      <c r="I386" s="6">
        <f>G386*L386</f>
        <v>0</v>
      </c>
      <c r="J386" s="80">
        <f t="shared" si="13"/>
        <v>0</v>
      </c>
      <c r="K386" s="7">
        <v>0</v>
      </c>
      <c r="L386" s="7">
        <v>0</v>
      </c>
      <c r="M386" s="27">
        <f>$C$813</f>
        <v>2.1237313755127253E-2</v>
      </c>
      <c r="N386" s="1">
        <f>$E$813</f>
        <v>8.3709568733153633E-2</v>
      </c>
      <c r="O386" s="58" t="s">
        <v>5</v>
      </c>
    </row>
    <row r="387" spans="1:16" ht="20.149999999999999" customHeight="1" x14ac:dyDescent="0.35">
      <c r="A387" s="173"/>
      <c r="B387" s="6"/>
      <c r="C387" s="6"/>
      <c r="D387" s="6"/>
      <c r="E387" s="6"/>
      <c r="F387" s="6"/>
      <c r="G387" s="6"/>
      <c r="H387" s="6"/>
      <c r="I387" s="6"/>
      <c r="J387" s="80">
        <f>M387+N387</f>
        <v>103.7161671833798</v>
      </c>
      <c r="K387" s="6">
        <v>6.39</v>
      </c>
      <c r="L387" s="148">
        <v>2.41</v>
      </c>
      <c r="M387" s="63">
        <f>F386*M386*K387</f>
        <v>55.096812567476832</v>
      </c>
      <c r="N387" s="64">
        <f>G386*N386*L387</f>
        <v>48.619354615902964</v>
      </c>
      <c r="O387" s="58"/>
    </row>
    <row r="388" spans="1:16" ht="20.149999999999999" customHeight="1" x14ac:dyDescent="0.35">
      <c r="A388" s="174">
        <v>202</v>
      </c>
      <c r="B388" s="25">
        <v>7681</v>
      </c>
      <c r="C388" s="25">
        <v>8170</v>
      </c>
      <c r="D388" s="25">
        <v>4051</v>
      </c>
      <c r="E388" s="25">
        <v>4321</v>
      </c>
      <c r="F388" s="25">
        <f>C388-B388</f>
        <v>489</v>
      </c>
      <c r="G388" s="25">
        <f t="shared" si="12"/>
        <v>270</v>
      </c>
      <c r="H388" s="25">
        <f>F388*K388</f>
        <v>2185.83</v>
      </c>
      <c r="I388" s="25">
        <f>G388*L388</f>
        <v>453.59999999999997</v>
      </c>
      <c r="J388" s="85">
        <f t="shared" si="13"/>
        <v>2639.43</v>
      </c>
      <c r="K388" s="25">
        <v>4.47</v>
      </c>
      <c r="L388" s="126">
        <v>1.68</v>
      </c>
      <c r="M388" s="36">
        <f>$C$813</f>
        <v>2.1237313755127253E-2</v>
      </c>
      <c r="N388" s="34">
        <f>$E$813</f>
        <v>8.3709568733153633E-2</v>
      </c>
      <c r="O388" s="53"/>
      <c r="P388">
        <v>18</v>
      </c>
    </row>
    <row r="389" spans="1:16" ht="20.149999999999999" customHeight="1" x14ac:dyDescent="0.35">
      <c r="A389" s="174"/>
      <c r="B389" s="25"/>
      <c r="C389" s="25"/>
      <c r="D389" s="25"/>
      <c r="E389" s="25"/>
      <c r="F389" s="25"/>
      <c r="G389" s="25"/>
      <c r="H389" s="25"/>
      <c r="I389" s="25"/>
      <c r="J389" s="85">
        <f>M389+N389</f>
        <v>120.83026303844676</v>
      </c>
      <c r="K389" s="25">
        <v>6.39</v>
      </c>
      <c r="L389" s="34">
        <v>2.41</v>
      </c>
      <c r="M389" s="65">
        <f>F388*M388*K389</f>
        <v>66.360446663783677</v>
      </c>
      <c r="N389" s="66">
        <f>G388*N388*L389</f>
        <v>54.469816374663075</v>
      </c>
      <c r="O389" s="53"/>
    </row>
    <row r="390" spans="1:16" ht="20.149999999999999" customHeight="1" x14ac:dyDescent="0.35">
      <c r="A390" s="175">
        <v>203</v>
      </c>
      <c r="B390" s="4">
        <v>5756</v>
      </c>
      <c r="C390" s="4">
        <v>5823</v>
      </c>
      <c r="D390" s="4">
        <v>1866</v>
      </c>
      <c r="E390" s="4">
        <v>1891</v>
      </c>
      <c r="F390" s="4">
        <f>C390-B390</f>
        <v>67</v>
      </c>
      <c r="G390" s="4">
        <f t="shared" si="12"/>
        <v>25</v>
      </c>
      <c r="H390" s="8">
        <f>F390*K390</f>
        <v>428.13</v>
      </c>
      <c r="I390" s="8">
        <f>G390*L390</f>
        <v>60.25</v>
      </c>
      <c r="J390" s="81">
        <f t="shared" si="13"/>
        <v>488.38</v>
      </c>
      <c r="K390" s="4">
        <v>6.39</v>
      </c>
      <c r="L390" s="4">
        <v>2.41</v>
      </c>
      <c r="M390" s="28">
        <f>$C$813</f>
        <v>2.1237313755127253E-2</v>
      </c>
      <c r="N390" s="3">
        <f>$E$813</f>
        <v>8.3709568733153633E-2</v>
      </c>
      <c r="O390" s="54"/>
    </row>
    <row r="391" spans="1:16" ht="20.149999999999999" customHeight="1" x14ac:dyDescent="0.35">
      <c r="A391" s="175"/>
      <c r="B391" s="4"/>
      <c r="C391" s="4"/>
      <c r="D391" s="4"/>
      <c r="E391" s="4"/>
      <c r="F391" s="4"/>
      <c r="G391" s="4"/>
      <c r="H391" s="8"/>
      <c r="I391" s="8"/>
      <c r="J391" s="81">
        <f>M391+N391</f>
        <v>14.135832654155136</v>
      </c>
      <c r="K391" s="4">
        <v>6.39</v>
      </c>
      <c r="L391" s="4">
        <v>2.41</v>
      </c>
      <c r="M391" s="67">
        <f>F390*M390*K391</f>
        <v>9.0923311379826295</v>
      </c>
      <c r="N391" s="68">
        <f>G390*N390*L391</f>
        <v>5.0435015161725065</v>
      </c>
      <c r="O391" s="54"/>
    </row>
    <row r="392" spans="1:16" ht="20.149999999999999" customHeight="1" x14ac:dyDescent="0.35">
      <c r="A392" s="173">
        <v>204</v>
      </c>
      <c r="B392" s="6">
        <v>4455</v>
      </c>
      <c r="C392" s="109">
        <v>5594</v>
      </c>
      <c r="D392" s="6">
        <v>2542</v>
      </c>
      <c r="E392" s="109">
        <v>3207</v>
      </c>
      <c r="F392" s="6">
        <f>C392-B392</f>
        <v>1139</v>
      </c>
      <c r="G392" s="6">
        <f t="shared" si="12"/>
        <v>665</v>
      </c>
      <c r="H392" s="6">
        <f>F392*K392</f>
        <v>0</v>
      </c>
      <c r="I392" s="6">
        <f>G392*L392</f>
        <v>0</v>
      </c>
      <c r="J392" s="80">
        <f t="shared" si="13"/>
        <v>0</v>
      </c>
      <c r="K392" s="7">
        <v>0</v>
      </c>
      <c r="L392" s="7">
        <v>0</v>
      </c>
      <c r="M392" s="27">
        <f>$C$813</f>
        <v>2.1237313755127253E-2</v>
      </c>
      <c r="N392" s="1">
        <f>$E$813</f>
        <v>8.3709568733153633E-2</v>
      </c>
      <c r="O392" s="58">
        <v>477.25400000000002</v>
      </c>
    </row>
    <row r="393" spans="1:16" ht="20.149999999999999" customHeight="1" x14ac:dyDescent="0.35">
      <c r="A393" s="173"/>
      <c r="B393" s="6"/>
      <c r="C393" s="6"/>
      <c r="D393" s="6"/>
      <c r="E393" s="6"/>
      <c r="F393" s="6"/>
      <c r="G393" s="6"/>
      <c r="H393" s="6"/>
      <c r="I393" s="6"/>
      <c r="J393" s="80">
        <f>M393+N393</f>
        <v>288.72676967589337</v>
      </c>
      <c r="K393" s="6">
        <v>6.39</v>
      </c>
      <c r="L393" s="148">
        <v>2.41</v>
      </c>
      <c r="M393" s="63">
        <f>F392*M392*K393</f>
        <v>154.56962934570473</v>
      </c>
      <c r="N393" s="64">
        <f>G392*N392*L393</f>
        <v>134.15714033018867</v>
      </c>
      <c r="O393" s="58"/>
    </row>
    <row r="394" spans="1:16" ht="20.149999999999999" customHeight="1" x14ac:dyDescent="0.35">
      <c r="A394" s="175">
        <v>205</v>
      </c>
      <c r="B394" s="4">
        <v>15938</v>
      </c>
      <c r="C394" s="4">
        <v>15938</v>
      </c>
      <c r="D394" s="4">
        <v>5516</v>
      </c>
      <c r="E394" s="4">
        <v>5516</v>
      </c>
      <c r="F394" s="4">
        <f>C394-B394</f>
        <v>0</v>
      </c>
      <c r="G394" s="4">
        <f t="shared" si="12"/>
        <v>0</v>
      </c>
      <c r="H394" s="8">
        <f>F394*K394</f>
        <v>0</v>
      </c>
      <c r="I394" s="8">
        <f>G394*L394</f>
        <v>0</v>
      </c>
      <c r="J394" s="81">
        <f t="shared" si="13"/>
        <v>0</v>
      </c>
      <c r="K394" s="4">
        <v>6.39</v>
      </c>
      <c r="L394" s="4">
        <v>2.41</v>
      </c>
      <c r="M394" s="28">
        <f>$C$813</f>
        <v>2.1237313755127253E-2</v>
      </c>
      <c r="N394" s="3">
        <f>$E$813</f>
        <v>8.3709568733153633E-2</v>
      </c>
      <c r="O394" s="54"/>
    </row>
    <row r="395" spans="1:16" ht="20.149999999999999" customHeight="1" x14ac:dyDescent="0.35">
      <c r="A395" s="175"/>
      <c r="B395" s="4"/>
      <c r="C395" s="4"/>
      <c r="D395" s="4"/>
      <c r="E395" s="4"/>
      <c r="F395" s="4"/>
      <c r="G395" s="4"/>
      <c r="H395" s="8"/>
      <c r="I395" s="8"/>
      <c r="J395" s="81">
        <f>M395+N395</f>
        <v>0</v>
      </c>
      <c r="K395" s="4">
        <v>6.39</v>
      </c>
      <c r="L395" s="4">
        <v>2.41</v>
      </c>
      <c r="M395" s="67">
        <f>F394*M394*K395</f>
        <v>0</v>
      </c>
      <c r="N395" s="68">
        <f>G394*N394*L395</f>
        <v>0</v>
      </c>
      <c r="O395" s="54"/>
    </row>
    <row r="396" spans="1:16" ht="20.149999999999999" customHeight="1" x14ac:dyDescent="0.35">
      <c r="A396" s="175">
        <v>206</v>
      </c>
      <c r="B396" s="4">
        <v>515</v>
      </c>
      <c r="C396" s="4">
        <v>515</v>
      </c>
      <c r="D396" s="4">
        <v>134</v>
      </c>
      <c r="E396" s="4">
        <v>134</v>
      </c>
      <c r="F396" s="4">
        <f>C396-B396</f>
        <v>0</v>
      </c>
      <c r="G396" s="4">
        <f t="shared" si="12"/>
        <v>0</v>
      </c>
      <c r="H396" s="8">
        <f>F396*K396</f>
        <v>0</v>
      </c>
      <c r="I396" s="8">
        <f>G396*L396</f>
        <v>0</v>
      </c>
      <c r="J396" s="81">
        <f t="shared" si="13"/>
        <v>0</v>
      </c>
      <c r="K396" s="4">
        <v>6.39</v>
      </c>
      <c r="L396" s="4">
        <v>2.41</v>
      </c>
      <c r="M396" s="28">
        <f>$C$813</f>
        <v>2.1237313755127253E-2</v>
      </c>
      <c r="N396" s="3">
        <f>$E$813</f>
        <v>8.3709568733153633E-2</v>
      </c>
      <c r="O396" s="54"/>
    </row>
    <row r="397" spans="1:16" ht="20.149999999999999" customHeight="1" x14ac:dyDescent="0.35">
      <c r="A397" s="175"/>
      <c r="B397" s="4"/>
      <c r="C397" s="4"/>
      <c r="D397" s="4"/>
      <c r="E397" s="4"/>
      <c r="F397" s="4"/>
      <c r="G397" s="4"/>
      <c r="H397" s="8"/>
      <c r="I397" s="8"/>
      <c r="J397" s="81">
        <f>M397+N397</f>
        <v>0</v>
      </c>
      <c r="K397" s="4">
        <v>6.39</v>
      </c>
      <c r="L397" s="4">
        <v>2.41</v>
      </c>
      <c r="M397" s="67">
        <f>F396*M396*K397</f>
        <v>0</v>
      </c>
      <c r="N397" s="68">
        <f>G396*N396*L397</f>
        <v>0</v>
      </c>
      <c r="O397" s="54"/>
    </row>
    <row r="398" spans="1:16" ht="20.149999999999999" customHeight="1" x14ac:dyDescent="0.35">
      <c r="A398" s="178">
        <v>207</v>
      </c>
      <c r="B398" s="5">
        <v>18565</v>
      </c>
      <c r="C398" s="5">
        <v>19222</v>
      </c>
      <c r="D398" s="5">
        <v>9824</v>
      </c>
      <c r="E398" s="5">
        <v>10088</v>
      </c>
      <c r="F398" s="5">
        <f>C398-B398</f>
        <v>657</v>
      </c>
      <c r="G398" s="5">
        <f t="shared" si="12"/>
        <v>264</v>
      </c>
      <c r="H398" s="107">
        <f>F398*K398</f>
        <v>4198.2299999999996</v>
      </c>
      <c r="I398" s="107">
        <f>G398*L398</f>
        <v>636.24</v>
      </c>
      <c r="J398" s="84">
        <f t="shared" si="13"/>
        <v>4834.4699999999993</v>
      </c>
      <c r="K398" s="4">
        <v>6.39</v>
      </c>
      <c r="L398" s="4">
        <v>2.41</v>
      </c>
      <c r="M398" s="28">
        <f>$C$813</f>
        <v>2.1237313755127253E-2</v>
      </c>
      <c r="N398" s="3">
        <f>$E$813</f>
        <v>8.3709568733153633E-2</v>
      </c>
      <c r="O398" s="57"/>
    </row>
    <row r="399" spans="1:16" ht="20.149999999999999" customHeight="1" x14ac:dyDescent="0.35">
      <c r="A399" s="178"/>
      <c r="B399" s="5"/>
      <c r="C399" s="5"/>
      <c r="D399" s="5"/>
      <c r="E399" s="5"/>
      <c r="F399" s="5"/>
      <c r="G399" s="5"/>
      <c r="H399" s="107"/>
      <c r="I399" s="107"/>
      <c r="J399" s="84">
        <f>M399+N399</f>
        <v>142.41850373696957</v>
      </c>
      <c r="K399" s="4">
        <v>6.39</v>
      </c>
      <c r="L399" s="4">
        <v>2.41</v>
      </c>
      <c r="M399" s="67">
        <f>F398*M398*K399</f>
        <v>89.15912772618789</v>
      </c>
      <c r="N399" s="68">
        <f>G398*N398*L399</f>
        <v>53.259376010781672</v>
      </c>
      <c r="O399" s="57"/>
    </row>
    <row r="400" spans="1:16" ht="20.149999999999999" customHeight="1" x14ac:dyDescent="0.35">
      <c r="A400" s="174">
        <v>208</v>
      </c>
      <c r="B400" s="25">
        <v>3702</v>
      </c>
      <c r="C400" s="25">
        <v>3703</v>
      </c>
      <c r="D400" s="25">
        <v>1816</v>
      </c>
      <c r="E400" s="25">
        <v>1816</v>
      </c>
      <c r="F400" s="25">
        <f>C400-B400</f>
        <v>1</v>
      </c>
      <c r="G400" s="25">
        <f>E400-D400</f>
        <v>0</v>
      </c>
      <c r="H400" s="25">
        <f>F400*K400</f>
        <v>4.47</v>
      </c>
      <c r="I400" s="25">
        <f>G400*L400</f>
        <v>0</v>
      </c>
      <c r="J400" s="85">
        <f>H400+I400</f>
        <v>4.47</v>
      </c>
      <c r="K400" s="25">
        <v>4.47</v>
      </c>
      <c r="L400" s="126">
        <v>1.68</v>
      </c>
      <c r="M400" s="36">
        <f>$C$813</f>
        <v>2.1237313755127253E-2</v>
      </c>
      <c r="N400" s="34">
        <f>$E$813</f>
        <v>8.3709568733153633E-2</v>
      </c>
      <c r="O400" s="53" t="s">
        <v>6</v>
      </c>
      <c r="P400">
        <v>19</v>
      </c>
    </row>
    <row r="401" spans="1:16" ht="20.149999999999999" customHeight="1" x14ac:dyDescent="0.35">
      <c r="A401" s="174"/>
      <c r="B401" s="25"/>
      <c r="C401" s="25"/>
      <c r="D401" s="25"/>
      <c r="E401" s="25"/>
      <c r="F401" s="25"/>
      <c r="G401" s="25"/>
      <c r="H401" s="25"/>
      <c r="I401" s="25"/>
      <c r="J401" s="85">
        <f>M401+N401</f>
        <v>0.13570643489526313</v>
      </c>
      <c r="K401" s="25">
        <v>6.39</v>
      </c>
      <c r="L401" s="34">
        <v>2.41</v>
      </c>
      <c r="M401" s="65">
        <f>F400*M400*K401</f>
        <v>0.13570643489526313</v>
      </c>
      <c r="N401" s="66">
        <f>G400*N400*L401</f>
        <v>0</v>
      </c>
      <c r="O401" s="53"/>
    </row>
    <row r="402" spans="1:16" ht="20.149999999999999" customHeight="1" x14ac:dyDescent="0.35">
      <c r="A402" s="178">
        <v>210</v>
      </c>
      <c r="B402" s="5">
        <v>3750</v>
      </c>
      <c r="C402" s="5">
        <v>3750</v>
      </c>
      <c r="D402" s="5">
        <v>1375</v>
      </c>
      <c r="E402" s="5">
        <v>1375</v>
      </c>
      <c r="F402" s="5">
        <f>C402-B402</f>
        <v>0</v>
      </c>
      <c r="G402" s="5">
        <f t="shared" si="12"/>
        <v>0</v>
      </c>
      <c r="H402" s="107">
        <f>F402*K402</f>
        <v>0</v>
      </c>
      <c r="I402" s="107">
        <f>G402*L402</f>
        <v>0</v>
      </c>
      <c r="J402" s="84">
        <f t="shared" si="13"/>
        <v>0</v>
      </c>
      <c r="K402" s="4">
        <v>6.39</v>
      </c>
      <c r="L402" s="4">
        <v>2.41</v>
      </c>
      <c r="M402" s="28">
        <f>$C$813</f>
        <v>2.1237313755127253E-2</v>
      </c>
      <c r="N402" s="3">
        <f>$E$813</f>
        <v>8.3709568733153633E-2</v>
      </c>
      <c r="O402" s="57"/>
    </row>
    <row r="403" spans="1:16" ht="20.149999999999999" customHeight="1" x14ac:dyDescent="0.35">
      <c r="A403" s="178"/>
      <c r="B403" s="5"/>
      <c r="C403" s="5"/>
      <c r="D403" s="5"/>
      <c r="E403" s="5"/>
      <c r="F403" s="5"/>
      <c r="G403" s="5"/>
      <c r="H403" s="107"/>
      <c r="I403" s="107"/>
      <c r="J403" s="84">
        <f>M403+N403</f>
        <v>0</v>
      </c>
      <c r="K403" s="4">
        <v>6.39</v>
      </c>
      <c r="L403" s="4">
        <v>2.41</v>
      </c>
      <c r="M403" s="67">
        <f>F402*M402*K403</f>
        <v>0</v>
      </c>
      <c r="N403" s="68">
        <f>G402*N402*L403</f>
        <v>0</v>
      </c>
      <c r="O403" s="57"/>
    </row>
    <row r="404" spans="1:16" ht="20.149999999999999" customHeight="1" x14ac:dyDescent="0.35">
      <c r="A404" s="175">
        <v>211</v>
      </c>
      <c r="B404" s="4">
        <v>1451</v>
      </c>
      <c r="C404" s="4">
        <v>1452</v>
      </c>
      <c r="D404" s="4">
        <v>575</v>
      </c>
      <c r="E404" s="4">
        <v>576</v>
      </c>
      <c r="F404" s="4">
        <f>C404-B404</f>
        <v>1</v>
      </c>
      <c r="G404" s="4">
        <f t="shared" si="12"/>
        <v>1</v>
      </c>
      <c r="H404" s="8">
        <f>F404*K404</f>
        <v>6.39</v>
      </c>
      <c r="I404" s="8">
        <f>G404*L404</f>
        <v>2.41</v>
      </c>
      <c r="J404" s="82">
        <f t="shared" si="13"/>
        <v>8.8000000000000007</v>
      </c>
      <c r="K404" s="4">
        <v>6.39</v>
      </c>
      <c r="L404" s="4">
        <v>2.41</v>
      </c>
      <c r="M404" s="28">
        <f>$C$813</f>
        <v>2.1237313755127253E-2</v>
      </c>
      <c r="N404" s="3">
        <f>$E$813</f>
        <v>8.3709568733153633E-2</v>
      </c>
      <c r="O404" s="54"/>
    </row>
    <row r="405" spans="1:16" ht="20.149999999999999" customHeight="1" x14ac:dyDescent="0.35">
      <c r="A405" s="175"/>
      <c r="B405" s="4"/>
      <c r="C405" s="4"/>
      <c r="D405" s="4"/>
      <c r="E405" s="4"/>
      <c r="F405" s="4"/>
      <c r="G405" s="4"/>
      <c r="H405" s="8"/>
      <c r="I405" s="8"/>
      <c r="J405" s="82">
        <f>M405+N405</f>
        <v>0.33744649554216338</v>
      </c>
      <c r="K405" s="4">
        <v>6.39</v>
      </c>
      <c r="L405" s="4">
        <v>2.41</v>
      </c>
      <c r="M405" s="67">
        <f>F404*M404*K405</f>
        <v>0.13570643489526313</v>
      </c>
      <c r="N405" s="68">
        <f>G404*N404*L405</f>
        <v>0.20174006064690025</v>
      </c>
      <c r="O405" s="54"/>
    </row>
    <row r="406" spans="1:16" ht="20.149999999999999" customHeight="1" x14ac:dyDescent="0.35">
      <c r="A406" s="174">
        <v>212</v>
      </c>
      <c r="B406" s="25">
        <v>2287</v>
      </c>
      <c r="C406" s="25">
        <v>2341</v>
      </c>
      <c r="D406" s="25">
        <v>928</v>
      </c>
      <c r="E406" s="25">
        <v>942</v>
      </c>
      <c r="F406" s="25">
        <f>C406-B406</f>
        <v>54</v>
      </c>
      <c r="G406" s="25">
        <f t="shared" si="12"/>
        <v>14</v>
      </c>
      <c r="H406" s="25">
        <f>F406*K406</f>
        <v>241.38</v>
      </c>
      <c r="I406" s="25">
        <f>G406*L406</f>
        <v>23.52</v>
      </c>
      <c r="J406" s="85">
        <f t="shared" si="13"/>
        <v>264.89999999999998</v>
      </c>
      <c r="K406" s="25">
        <v>4.47</v>
      </c>
      <c r="L406" s="126">
        <v>1.68</v>
      </c>
      <c r="M406" s="36">
        <f>$C$813</f>
        <v>2.1237313755127253E-2</v>
      </c>
      <c r="N406" s="34">
        <f>$E$813</f>
        <v>8.3709568733153633E-2</v>
      </c>
      <c r="O406" s="53"/>
      <c r="P406">
        <v>20</v>
      </c>
    </row>
    <row r="407" spans="1:16" ht="20.149999999999999" customHeight="1" x14ac:dyDescent="0.35">
      <c r="A407" s="174"/>
      <c r="B407" s="25"/>
      <c r="C407" s="25"/>
      <c r="D407" s="25"/>
      <c r="E407" s="25"/>
      <c r="F407" s="25"/>
      <c r="G407" s="25"/>
      <c r="H407" s="25"/>
      <c r="I407" s="25"/>
      <c r="J407" s="85">
        <f>M407+N407</f>
        <v>10.152508333400814</v>
      </c>
      <c r="K407" s="25">
        <v>6.39</v>
      </c>
      <c r="L407" s="34">
        <v>2.41</v>
      </c>
      <c r="M407" s="65">
        <f>F406*M406*K407</f>
        <v>7.3281474843442096</v>
      </c>
      <c r="N407" s="66">
        <f>G406*N406*L407</f>
        <v>2.8243608490566037</v>
      </c>
      <c r="O407" s="53"/>
    </row>
    <row r="408" spans="1:16" ht="20.149999999999999" customHeight="1" x14ac:dyDescent="0.35">
      <c r="A408" s="175">
        <v>213</v>
      </c>
      <c r="B408" s="4">
        <v>32560</v>
      </c>
      <c r="C408" s="4">
        <v>32697</v>
      </c>
      <c r="D408" s="4">
        <v>19487</v>
      </c>
      <c r="E408" s="4">
        <v>19568</v>
      </c>
      <c r="F408" s="4">
        <f>C408-B408</f>
        <v>137</v>
      </c>
      <c r="G408" s="4">
        <f t="shared" si="12"/>
        <v>81</v>
      </c>
      <c r="H408" s="8">
        <f>F408*K408</f>
        <v>875.43</v>
      </c>
      <c r="I408" s="8">
        <f>G408*L408</f>
        <v>195.21</v>
      </c>
      <c r="J408" s="82">
        <f t="shared" si="13"/>
        <v>1070.6399999999999</v>
      </c>
      <c r="K408" s="4">
        <v>6.39</v>
      </c>
      <c r="L408" s="4">
        <v>2.41</v>
      </c>
      <c r="M408" s="28">
        <f>$C$813</f>
        <v>2.1237313755127253E-2</v>
      </c>
      <c r="N408" s="3">
        <f>$E$813</f>
        <v>8.3709568733153633E-2</v>
      </c>
      <c r="O408" s="54"/>
    </row>
    <row r="409" spans="1:16" ht="20.149999999999999" customHeight="1" x14ac:dyDescent="0.35">
      <c r="A409" s="175"/>
      <c r="B409" s="4"/>
      <c r="C409" s="4"/>
      <c r="D409" s="4"/>
      <c r="E409" s="4"/>
      <c r="F409" s="4"/>
      <c r="G409" s="4"/>
      <c r="H409" s="8"/>
      <c r="I409" s="8"/>
      <c r="J409" s="82">
        <f>M409+N409</f>
        <v>34.932726493049969</v>
      </c>
      <c r="K409" s="4">
        <v>6.39</v>
      </c>
      <c r="L409" s="4">
        <v>2.41</v>
      </c>
      <c r="M409" s="67">
        <f>F408*M408*K409</f>
        <v>18.591781580651048</v>
      </c>
      <c r="N409" s="68">
        <f>G408*N408*L409</f>
        <v>16.340944912398921</v>
      </c>
      <c r="O409" s="54"/>
    </row>
    <row r="410" spans="1:16" ht="20.149999999999999" customHeight="1" x14ac:dyDescent="0.35">
      <c r="A410" s="175">
        <v>214</v>
      </c>
      <c r="B410" s="4">
        <v>12516</v>
      </c>
      <c r="C410" s="4">
        <v>12516</v>
      </c>
      <c r="D410" s="4">
        <v>6262</v>
      </c>
      <c r="E410" s="4">
        <v>6262</v>
      </c>
      <c r="F410" s="4">
        <f>C410-B410</f>
        <v>0</v>
      </c>
      <c r="G410" s="4">
        <f t="shared" si="12"/>
        <v>0</v>
      </c>
      <c r="H410" s="8">
        <f>F410*K410</f>
        <v>0</v>
      </c>
      <c r="I410" s="8">
        <f>G410*L410</f>
        <v>0</v>
      </c>
      <c r="J410" s="82">
        <f t="shared" si="13"/>
        <v>0</v>
      </c>
      <c r="K410" s="4">
        <v>6.39</v>
      </c>
      <c r="L410" s="4">
        <v>2.41</v>
      </c>
      <c r="M410" s="28">
        <f>$C$813</f>
        <v>2.1237313755127253E-2</v>
      </c>
      <c r="N410" s="3">
        <f>$E$813</f>
        <v>8.3709568733153633E-2</v>
      </c>
      <c r="O410" s="54"/>
    </row>
    <row r="411" spans="1:16" ht="20.149999999999999" customHeight="1" x14ac:dyDescent="0.35">
      <c r="A411" s="175"/>
      <c r="B411" s="4"/>
      <c r="C411" s="4"/>
      <c r="D411" s="4"/>
      <c r="E411" s="4"/>
      <c r="F411" s="4"/>
      <c r="G411" s="4"/>
      <c r="H411" s="8"/>
      <c r="I411" s="8"/>
      <c r="J411" s="82">
        <f>M411+N411</f>
        <v>0</v>
      </c>
      <c r="K411" s="4">
        <v>6.39</v>
      </c>
      <c r="L411" s="4">
        <v>2.41</v>
      </c>
      <c r="M411" s="67">
        <f>F410*M410*K411</f>
        <v>0</v>
      </c>
      <c r="N411" s="68">
        <f>G410*N410*L411</f>
        <v>0</v>
      </c>
      <c r="O411" s="54"/>
    </row>
    <row r="412" spans="1:16" ht="30" customHeight="1" x14ac:dyDescent="0.35">
      <c r="A412" s="187">
        <v>216.279</v>
      </c>
      <c r="B412" s="6">
        <v>150</v>
      </c>
      <c r="C412" s="6">
        <v>441</v>
      </c>
      <c r="D412" s="6">
        <v>42</v>
      </c>
      <c r="E412" s="6">
        <v>232</v>
      </c>
      <c r="F412" s="6">
        <f>C412-B412</f>
        <v>291</v>
      </c>
      <c r="G412" s="6">
        <f t="shared" si="12"/>
        <v>190</v>
      </c>
      <c r="H412" s="6">
        <f>F412*K412</f>
        <v>0</v>
      </c>
      <c r="I412" s="6">
        <f>G412*L412</f>
        <v>0</v>
      </c>
      <c r="J412" s="80">
        <f t="shared" si="13"/>
        <v>0</v>
      </c>
      <c r="K412" s="7">
        <v>0</v>
      </c>
      <c r="L412" s="7">
        <v>0</v>
      </c>
      <c r="M412" s="27">
        <f>$C$813</f>
        <v>2.1237313755127253E-2</v>
      </c>
      <c r="N412" s="1">
        <f>$E$813</f>
        <v>8.3709568733153633E-2</v>
      </c>
      <c r="O412" s="58" t="s">
        <v>5</v>
      </c>
      <c r="P412" t="s">
        <v>57</v>
      </c>
    </row>
    <row r="413" spans="1:16" ht="20.149999999999999" customHeight="1" x14ac:dyDescent="0.35">
      <c r="A413" s="187"/>
      <c r="B413" s="6"/>
      <c r="C413" s="6"/>
      <c r="D413" s="6"/>
      <c r="E413" s="6"/>
      <c r="F413" s="6"/>
      <c r="G413" s="6"/>
      <c r="H413" s="6"/>
      <c r="I413" s="6"/>
      <c r="J413" s="80">
        <f>M413+N413</f>
        <v>77.821184077432619</v>
      </c>
      <c r="K413" s="6">
        <v>6.39</v>
      </c>
      <c r="L413" s="148">
        <v>2.41</v>
      </c>
      <c r="M413" s="63">
        <f>F412*M412*K413</f>
        <v>39.49057255452157</v>
      </c>
      <c r="N413" s="64">
        <f>G412*N412*L413</f>
        <v>38.330611522911049</v>
      </c>
      <c r="O413" s="58"/>
    </row>
    <row r="414" spans="1:16" ht="27" customHeight="1" x14ac:dyDescent="0.35">
      <c r="A414" s="187">
        <v>216.28</v>
      </c>
      <c r="B414" s="6">
        <v>4</v>
      </c>
      <c r="C414" s="6">
        <v>10</v>
      </c>
      <c r="D414" s="11">
        <v>1</v>
      </c>
      <c r="E414" s="11">
        <v>2</v>
      </c>
      <c r="F414" s="6">
        <f>C414-B414</f>
        <v>6</v>
      </c>
      <c r="G414" s="6">
        <f t="shared" si="12"/>
        <v>1</v>
      </c>
      <c r="H414" s="6">
        <f>F414*K414</f>
        <v>0</v>
      </c>
      <c r="I414" s="6">
        <f>G414*L414</f>
        <v>0</v>
      </c>
      <c r="J414" s="80">
        <f t="shared" si="13"/>
        <v>0</v>
      </c>
      <c r="K414" s="7">
        <v>0</v>
      </c>
      <c r="L414" s="7">
        <v>0</v>
      </c>
      <c r="M414" s="27">
        <f>$C$813</f>
        <v>2.1237313755127253E-2</v>
      </c>
      <c r="N414" s="1">
        <f>$E$813</f>
        <v>8.3709568733153633E-2</v>
      </c>
      <c r="O414" s="58" t="s">
        <v>5</v>
      </c>
      <c r="P414" t="s">
        <v>58</v>
      </c>
    </row>
    <row r="415" spans="1:16" ht="20.149999999999999" customHeight="1" x14ac:dyDescent="0.35">
      <c r="A415" s="187"/>
      <c r="B415" s="6"/>
      <c r="C415" s="6"/>
      <c r="D415" s="11"/>
      <c r="E415" s="11"/>
      <c r="F415" s="6"/>
      <c r="G415" s="6"/>
      <c r="H415" s="6"/>
      <c r="I415" s="6"/>
      <c r="J415" s="80">
        <f>M415+N415</f>
        <v>1.0159786700184792</v>
      </c>
      <c r="K415" s="6">
        <v>6.39</v>
      </c>
      <c r="L415" s="148">
        <v>2.41</v>
      </c>
      <c r="M415" s="63">
        <f>F414*M414*K415</f>
        <v>0.81423860937157888</v>
      </c>
      <c r="N415" s="64">
        <f>G414*N414*L415</f>
        <v>0.20174006064690025</v>
      </c>
      <c r="O415" s="58"/>
    </row>
    <row r="416" spans="1:16" ht="20.149999999999999" customHeight="1" x14ac:dyDescent="0.35">
      <c r="A416" s="173">
        <v>217</v>
      </c>
      <c r="B416" s="6">
        <v>27290</v>
      </c>
      <c r="C416" s="6">
        <v>28761</v>
      </c>
      <c r="D416" s="6">
        <v>13438</v>
      </c>
      <c r="E416" s="6">
        <v>14298</v>
      </c>
      <c r="F416" s="6">
        <f>C416-B416</f>
        <v>1471</v>
      </c>
      <c r="G416" s="6">
        <f t="shared" si="12"/>
        <v>860</v>
      </c>
      <c r="H416" s="6">
        <f>F416*K416</f>
        <v>0</v>
      </c>
      <c r="I416" s="6">
        <f>G416*L416</f>
        <v>0</v>
      </c>
      <c r="J416" s="80">
        <f t="shared" si="13"/>
        <v>0</v>
      </c>
      <c r="K416" s="7">
        <v>0</v>
      </c>
      <c r="L416" s="7">
        <v>0</v>
      </c>
      <c r="M416" s="27">
        <f>$C$813</f>
        <v>2.1237313755127253E-2</v>
      </c>
      <c r="N416" s="1">
        <f>$E$813</f>
        <v>8.3709568733153633E-2</v>
      </c>
      <c r="O416" s="58" t="s">
        <v>5</v>
      </c>
    </row>
    <row r="417" spans="1:16" ht="20.149999999999999" customHeight="1" x14ac:dyDescent="0.35">
      <c r="A417" s="173"/>
      <c r="B417" s="6"/>
      <c r="C417" s="6"/>
      <c r="D417" s="6"/>
      <c r="E417" s="6"/>
      <c r="F417" s="6"/>
      <c r="G417" s="6"/>
      <c r="H417" s="6"/>
      <c r="I417" s="6"/>
      <c r="J417" s="80">
        <f>M417+N417</f>
        <v>373.12061788726629</v>
      </c>
      <c r="K417" s="6">
        <v>6.39</v>
      </c>
      <c r="L417" s="148">
        <v>2.41</v>
      </c>
      <c r="M417" s="63">
        <f>F416*M416*K417</f>
        <v>199.62416573093208</v>
      </c>
      <c r="N417" s="64">
        <f>G416*N416*L417</f>
        <v>173.49645215633421</v>
      </c>
      <c r="O417" s="58"/>
    </row>
    <row r="418" spans="1:16" ht="20.149999999999999" customHeight="1" x14ac:dyDescent="0.35">
      <c r="A418" s="174">
        <v>219</v>
      </c>
      <c r="B418" s="25">
        <v>1593</v>
      </c>
      <c r="C418" s="25">
        <v>1697</v>
      </c>
      <c r="D418" s="25">
        <v>1192</v>
      </c>
      <c r="E418" s="25">
        <v>1277</v>
      </c>
      <c r="F418" s="25">
        <f>C418-B418</f>
        <v>104</v>
      </c>
      <c r="G418" s="25">
        <f t="shared" si="12"/>
        <v>85</v>
      </c>
      <c r="H418" s="25">
        <f>F418*K418</f>
        <v>464.88</v>
      </c>
      <c r="I418" s="25">
        <f>G418*L418</f>
        <v>142.79999999999998</v>
      </c>
      <c r="J418" s="85">
        <f t="shared" si="13"/>
        <v>607.67999999999995</v>
      </c>
      <c r="K418" s="25">
        <v>4.47</v>
      </c>
      <c r="L418" s="126">
        <v>1.68</v>
      </c>
      <c r="M418" s="36">
        <f>$C$813</f>
        <v>2.1237313755127253E-2</v>
      </c>
      <c r="N418" s="34">
        <f>$E$813</f>
        <v>8.3709568733153633E-2</v>
      </c>
      <c r="O418" s="53" t="s">
        <v>6</v>
      </c>
      <c r="P418">
        <v>21</v>
      </c>
    </row>
    <row r="419" spans="1:16" ht="20.149999999999999" customHeight="1" x14ac:dyDescent="0.35">
      <c r="A419" s="174"/>
      <c r="B419" s="25"/>
      <c r="C419" s="25"/>
      <c r="D419" s="25"/>
      <c r="E419" s="25"/>
      <c r="F419" s="25"/>
      <c r="G419" s="25"/>
      <c r="H419" s="25"/>
      <c r="I419" s="25"/>
      <c r="J419" s="85">
        <f>M419+N419</f>
        <v>31.261374384093887</v>
      </c>
      <c r="K419" s="25">
        <v>6.39</v>
      </c>
      <c r="L419" s="34">
        <v>2.41</v>
      </c>
      <c r="M419" s="65">
        <f>F418*M418*K419</f>
        <v>14.113469229107366</v>
      </c>
      <c r="N419" s="66">
        <f>G418*N418*L419</f>
        <v>17.147905154986521</v>
      </c>
      <c r="O419" s="53"/>
    </row>
    <row r="420" spans="1:16" ht="33" customHeight="1" x14ac:dyDescent="0.35">
      <c r="A420" s="187">
        <v>220</v>
      </c>
      <c r="B420" s="6">
        <v>21385</v>
      </c>
      <c r="C420" s="6">
        <v>21743</v>
      </c>
      <c r="D420" s="6">
        <v>41100</v>
      </c>
      <c r="E420" s="6">
        <v>42244</v>
      </c>
      <c r="F420" s="6">
        <f>C420-B420</f>
        <v>358</v>
      </c>
      <c r="G420" s="6">
        <f t="shared" si="12"/>
        <v>1144</v>
      </c>
      <c r="H420" s="6">
        <f>F420*K420</f>
        <v>0</v>
      </c>
      <c r="I420" s="6">
        <f>G420*L420</f>
        <v>0</v>
      </c>
      <c r="J420" s="80">
        <f t="shared" si="13"/>
        <v>0</v>
      </c>
      <c r="K420" s="7">
        <v>0</v>
      </c>
      <c r="L420" s="7">
        <v>0</v>
      </c>
      <c r="M420" s="27">
        <f>$C$813</f>
        <v>2.1237313755127253E-2</v>
      </c>
      <c r="N420" s="1">
        <f>$E$813</f>
        <v>8.3709568733153633E-2</v>
      </c>
      <c r="O420" s="58" t="s">
        <v>5</v>
      </c>
    </row>
    <row r="421" spans="1:16" ht="20.149999999999999" customHeight="1" x14ac:dyDescent="0.35">
      <c r="A421" s="187"/>
      <c r="B421" s="6"/>
      <c r="C421" s="6"/>
      <c r="D421" s="6"/>
      <c r="E421" s="6"/>
      <c r="F421" s="6"/>
      <c r="G421" s="6"/>
      <c r="H421" s="6"/>
      <c r="I421" s="6"/>
      <c r="J421" s="80">
        <f>M421+N421</f>
        <v>279.37353307255808</v>
      </c>
      <c r="K421" s="6">
        <v>6.39</v>
      </c>
      <c r="L421" s="148">
        <v>2.41</v>
      </c>
      <c r="M421" s="63">
        <f>F420*M420*K421</f>
        <v>48.582903692504203</v>
      </c>
      <c r="N421" s="64">
        <f>G420*N420*L421</f>
        <v>230.7906293800539</v>
      </c>
      <c r="O421" s="58"/>
    </row>
    <row r="422" spans="1:16" ht="27" customHeight="1" x14ac:dyDescent="0.35">
      <c r="A422" s="188">
        <v>220</v>
      </c>
      <c r="B422" s="5">
        <v>528</v>
      </c>
      <c r="C422" s="5">
        <v>542</v>
      </c>
      <c r="D422" s="5">
        <v>767</v>
      </c>
      <c r="E422" s="5">
        <v>772</v>
      </c>
      <c r="F422" s="5">
        <f>C422-B422</f>
        <v>14</v>
      </c>
      <c r="G422" s="5">
        <f t="shared" si="12"/>
        <v>5</v>
      </c>
      <c r="H422" s="5">
        <f>F422*K422</f>
        <v>89.46</v>
      </c>
      <c r="I422" s="5">
        <f>G422*L422</f>
        <v>12.05</v>
      </c>
      <c r="J422" s="84">
        <f t="shared" si="13"/>
        <v>101.50999999999999</v>
      </c>
      <c r="K422" s="4">
        <v>6.39</v>
      </c>
      <c r="L422" s="4">
        <v>2.41</v>
      </c>
      <c r="M422" s="28">
        <f>$C$813</f>
        <v>2.1237313755127253E-2</v>
      </c>
      <c r="N422" s="3">
        <f>$E$813</f>
        <v>8.3709568733153633E-2</v>
      </c>
      <c r="O422" s="57"/>
    </row>
    <row r="423" spans="1:16" ht="20.149999999999999" customHeight="1" x14ac:dyDescent="0.35">
      <c r="A423" s="188"/>
      <c r="B423" s="5"/>
      <c r="C423" s="5"/>
      <c r="D423" s="5"/>
      <c r="E423" s="5"/>
      <c r="F423" s="5"/>
      <c r="G423" s="5"/>
      <c r="H423" s="5"/>
      <c r="I423" s="5"/>
      <c r="J423" s="84">
        <f>M423+N423</f>
        <v>2.9085903917681852</v>
      </c>
      <c r="K423" s="4">
        <v>6.39</v>
      </c>
      <c r="L423" s="4">
        <v>2.41</v>
      </c>
      <c r="M423" s="67">
        <f>F422*M422*K423</f>
        <v>1.899890088533684</v>
      </c>
      <c r="N423" s="68">
        <f>G422*N422*L423</f>
        <v>1.0087003032345012</v>
      </c>
      <c r="O423" s="57"/>
    </row>
    <row r="424" spans="1:16" ht="27" customHeight="1" x14ac:dyDescent="0.35">
      <c r="A424" s="189">
        <v>221</v>
      </c>
      <c r="B424" s="4">
        <v>1</v>
      </c>
      <c r="C424" s="4">
        <v>1</v>
      </c>
      <c r="D424" s="4">
        <v>0</v>
      </c>
      <c r="E424" s="4">
        <v>0</v>
      </c>
      <c r="F424" s="4">
        <f>C424-B424</f>
        <v>0</v>
      </c>
      <c r="G424" s="4">
        <f t="shared" si="12"/>
        <v>0</v>
      </c>
      <c r="H424" s="8">
        <f>F424*K424</f>
        <v>0</v>
      </c>
      <c r="I424" s="8">
        <f>G424*L424</f>
        <v>0</v>
      </c>
      <c r="J424" s="81">
        <f t="shared" si="13"/>
        <v>0</v>
      </c>
      <c r="K424" s="4">
        <v>6.39</v>
      </c>
      <c r="L424" s="4">
        <v>2.41</v>
      </c>
      <c r="M424" s="28">
        <f>$C$813</f>
        <v>2.1237313755127253E-2</v>
      </c>
      <c r="N424" s="3">
        <f>$E$813</f>
        <v>8.3709568733153633E-2</v>
      </c>
      <c r="O424" s="54"/>
    </row>
    <row r="425" spans="1:16" ht="20.149999999999999" customHeight="1" x14ac:dyDescent="0.35">
      <c r="A425" s="189"/>
      <c r="B425" s="4"/>
      <c r="C425" s="4"/>
      <c r="D425" s="4"/>
      <c r="E425" s="4"/>
      <c r="F425" s="4"/>
      <c r="G425" s="4"/>
      <c r="H425" s="8"/>
      <c r="I425" s="8"/>
      <c r="J425" s="81">
        <f>M425+N425</f>
        <v>0</v>
      </c>
      <c r="K425" s="4">
        <v>6.39</v>
      </c>
      <c r="L425" s="4">
        <v>2.41</v>
      </c>
      <c r="M425" s="67">
        <f>F424*M424*K425</f>
        <v>0</v>
      </c>
      <c r="N425" s="68">
        <f>G424*N424*L425</f>
        <v>0</v>
      </c>
      <c r="O425" s="54"/>
    </row>
    <row r="426" spans="1:16" ht="20.149999999999999" customHeight="1" x14ac:dyDescent="0.35">
      <c r="A426" s="177">
        <v>222</v>
      </c>
      <c r="B426" s="4">
        <v>1434</v>
      </c>
      <c r="C426" s="4">
        <v>1478</v>
      </c>
      <c r="D426" s="4">
        <v>712</v>
      </c>
      <c r="E426" s="4">
        <v>715</v>
      </c>
      <c r="F426" s="4">
        <f>C426-B426</f>
        <v>44</v>
      </c>
      <c r="G426" s="4">
        <f t="shared" si="12"/>
        <v>3</v>
      </c>
      <c r="H426" s="8">
        <f>F426*K426</f>
        <v>281.15999999999997</v>
      </c>
      <c r="I426" s="8">
        <f>G426*L426</f>
        <v>7.23</v>
      </c>
      <c r="J426" s="81">
        <f t="shared" si="13"/>
        <v>288.39</v>
      </c>
      <c r="K426" s="4">
        <v>6.39</v>
      </c>
      <c r="L426" s="4">
        <v>2.41</v>
      </c>
      <c r="M426" s="28">
        <f>$C$813</f>
        <v>2.1237313755127253E-2</v>
      </c>
      <c r="N426" s="3">
        <f>$E$813</f>
        <v>8.3709568733153633E-2</v>
      </c>
      <c r="O426" s="54"/>
    </row>
    <row r="427" spans="1:16" ht="19.5" customHeight="1" x14ac:dyDescent="0.35">
      <c r="A427" s="177"/>
      <c r="B427" s="4"/>
      <c r="C427" s="4"/>
      <c r="D427" s="4"/>
      <c r="E427" s="4"/>
      <c r="F427" s="4"/>
      <c r="G427" s="4"/>
      <c r="H427" s="8"/>
      <c r="I427" s="8"/>
      <c r="J427" s="81">
        <f>M427+N427</f>
        <v>6.5763033173322789</v>
      </c>
      <c r="K427" s="4">
        <v>6.39</v>
      </c>
      <c r="L427" s="4">
        <v>2.41</v>
      </c>
      <c r="M427" s="67">
        <f>F426*M426*K427</f>
        <v>5.9710831353915781</v>
      </c>
      <c r="N427" s="68">
        <f>G426*N426*L427</f>
        <v>0.60522018194070082</v>
      </c>
      <c r="O427" s="54"/>
    </row>
    <row r="428" spans="1:16" ht="20.149999999999999" customHeight="1" x14ac:dyDescent="0.35">
      <c r="A428" s="173">
        <v>223</v>
      </c>
      <c r="B428" s="6">
        <v>5405</v>
      </c>
      <c r="C428" s="6">
        <v>5656</v>
      </c>
      <c r="D428" s="6">
        <v>4594</v>
      </c>
      <c r="E428" s="6">
        <v>4653</v>
      </c>
      <c r="F428" s="6">
        <f>C428-B428</f>
        <v>251</v>
      </c>
      <c r="G428" s="6">
        <f t="shared" si="12"/>
        <v>59</v>
      </c>
      <c r="H428" s="6">
        <f>F428*K428</f>
        <v>0</v>
      </c>
      <c r="I428" s="6">
        <f>G428*L428</f>
        <v>0</v>
      </c>
      <c r="J428" s="80">
        <f t="shared" si="13"/>
        <v>0</v>
      </c>
      <c r="K428" s="7">
        <v>0</v>
      </c>
      <c r="L428" s="7">
        <v>0</v>
      </c>
      <c r="M428" s="27">
        <f>$C$813</f>
        <v>2.1237313755127253E-2</v>
      </c>
      <c r="N428" s="1">
        <f>$E$813</f>
        <v>8.3709568733153633E-2</v>
      </c>
      <c r="O428" s="58" t="s">
        <v>5</v>
      </c>
    </row>
    <row r="429" spans="1:16" ht="20.149999999999999" customHeight="1" x14ac:dyDescent="0.35">
      <c r="A429" s="173"/>
      <c r="B429" s="6"/>
      <c r="C429" s="6"/>
      <c r="D429" s="6"/>
      <c r="E429" s="6"/>
      <c r="F429" s="6"/>
      <c r="G429" s="6"/>
      <c r="H429" s="6"/>
      <c r="I429" s="6"/>
      <c r="J429" s="80">
        <f>M429+N429</f>
        <v>45.964978736878159</v>
      </c>
      <c r="K429" s="6">
        <v>6.39</v>
      </c>
      <c r="L429" s="148">
        <v>2.41</v>
      </c>
      <c r="M429" s="63">
        <f>F428*M428*K429</f>
        <v>34.062315158711044</v>
      </c>
      <c r="N429" s="64">
        <f>G428*N428*L429</f>
        <v>11.902663578167115</v>
      </c>
      <c r="O429" s="58"/>
    </row>
    <row r="430" spans="1:16" ht="20.149999999999999" customHeight="1" x14ac:dyDescent="0.35">
      <c r="A430" s="175">
        <v>224</v>
      </c>
      <c r="B430" s="4">
        <v>4347</v>
      </c>
      <c r="C430" s="4">
        <v>4347</v>
      </c>
      <c r="D430" s="4">
        <v>3097</v>
      </c>
      <c r="E430" s="4">
        <v>3097</v>
      </c>
      <c r="F430" s="4">
        <f>C430-B430</f>
        <v>0</v>
      </c>
      <c r="G430" s="4">
        <f t="shared" si="12"/>
        <v>0</v>
      </c>
      <c r="H430" s="8">
        <f>F430*K430</f>
        <v>0</v>
      </c>
      <c r="I430" s="8">
        <f>G430*L430</f>
        <v>0</v>
      </c>
      <c r="J430" s="81">
        <f t="shared" si="13"/>
        <v>0</v>
      </c>
      <c r="K430" s="4">
        <v>6.39</v>
      </c>
      <c r="L430" s="4">
        <v>2.41</v>
      </c>
      <c r="M430" s="28">
        <f>$C$813</f>
        <v>2.1237313755127253E-2</v>
      </c>
      <c r="N430" s="3">
        <f>$E$813</f>
        <v>8.3709568733153633E-2</v>
      </c>
      <c r="O430" s="54"/>
    </row>
    <row r="431" spans="1:16" ht="20.149999999999999" customHeight="1" x14ac:dyDescent="0.35">
      <c r="A431" s="175"/>
      <c r="B431" s="4"/>
      <c r="C431" s="4"/>
      <c r="D431" s="4"/>
      <c r="E431" s="4"/>
      <c r="F431" s="4"/>
      <c r="G431" s="4"/>
      <c r="H431" s="8"/>
      <c r="I431" s="8"/>
      <c r="J431" s="81">
        <f>M431+N431</f>
        <v>0</v>
      </c>
      <c r="K431" s="4">
        <v>6.39</v>
      </c>
      <c r="L431" s="4">
        <v>2.41</v>
      </c>
      <c r="M431" s="67">
        <f>F430*M430*K431</f>
        <v>0</v>
      </c>
      <c r="N431" s="68">
        <f>G430*N430*L431</f>
        <v>0</v>
      </c>
      <c r="O431" s="54"/>
    </row>
    <row r="432" spans="1:16" ht="20.149999999999999" customHeight="1" x14ac:dyDescent="0.35">
      <c r="A432" s="175">
        <v>225</v>
      </c>
      <c r="B432" s="4"/>
      <c r="C432" s="4"/>
      <c r="D432" s="4"/>
      <c r="E432" s="4"/>
      <c r="F432" s="4">
        <f>C432-B432</f>
        <v>0</v>
      </c>
      <c r="G432" s="4">
        <f t="shared" si="12"/>
        <v>0</v>
      </c>
      <c r="H432" s="8">
        <f>F432*K432</f>
        <v>0</v>
      </c>
      <c r="I432" s="8">
        <f>G432*L432</f>
        <v>0</v>
      </c>
      <c r="J432" s="81">
        <f t="shared" si="13"/>
        <v>0</v>
      </c>
      <c r="K432" s="4">
        <v>6.39</v>
      </c>
      <c r="L432" s="4">
        <v>2.41</v>
      </c>
      <c r="M432" s="28">
        <f>$C$813</f>
        <v>2.1237313755127253E-2</v>
      </c>
      <c r="N432" s="3">
        <f>$E$813</f>
        <v>8.3709568733153633E-2</v>
      </c>
      <c r="O432" s="54"/>
    </row>
    <row r="433" spans="1:16" ht="20.149999999999999" customHeight="1" x14ac:dyDescent="0.35">
      <c r="A433" s="175"/>
      <c r="B433" s="4"/>
      <c r="C433" s="4"/>
      <c r="D433" s="4"/>
      <c r="E433" s="4"/>
      <c r="F433" s="4"/>
      <c r="G433" s="4"/>
      <c r="H433" s="8"/>
      <c r="I433" s="8"/>
      <c r="J433" s="81">
        <f>M433+N433</f>
        <v>0</v>
      </c>
      <c r="K433" s="4">
        <v>6.39</v>
      </c>
      <c r="L433" s="4">
        <v>2.41</v>
      </c>
      <c r="M433" s="67">
        <f>F432*M432*K433</f>
        <v>0</v>
      </c>
      <c r="N433" s="68">
        <f>G432*N432*L433</f>
        <v>0</v>
      </c>
      <c r="O433" s="54"/>
    </row>
    <row r="434" spans="1:16" ht="20.149999999999999" customHeight="1" x14ac:dyDescent="0.35">
      <c r="A434" s="175">
        <v>226</v>
      </c>
      <c r="B434" s="4">
        <v>576</v>
      </c>
      <c r="C434" s="4">
        <v>586</v>
      </c>
      <c r="D434" s="4">
        <v>56</v>
      </c>
      <c r="E434" s="4">
        <v>57</v>
      </c>
      <c r="F434" s="4">
        <f>C434-B434</f>
        <v>10</v>
      </c>
      <c r="G434" s="4">
        <f t="shared" si="12"/>
        <v>1</v>
      </c>
      <c r="H434" s="8">
        <f>F434*K434</f>
        <v>63.9</v>
      </c>
      <c r="I434" s="8">
        <f>G434*L434</f>
        <v>2.41</v>
      </c>
      <c r="J434" s="81">
        <f t="shared" si="13"/>
        <v>66.31</v>
      </c>
      <c r="K434" s="4">
        <v>6.39</v>
      </c>
      <c r="L434" s="4">
        <v>2.41</v>
      </c>
      <c r="M434" s="28">
        <f>$C$813</f>
        <v>2.1237313755127253E-2</v>
      </c>
      <c r="N434" s="3">
        <f>$E$813</f>
        <v>8.3709568733153633E-2</v>
      </c>
      <c r="O434" s="54"/>
    </row>
    <row r="435" spans="1:16" ht="20.149999999999999" customHeight="1" x14ac:dyDescent="0.35">
      <c r="A435" s="175"/>
      <c r="B435" s="4"/>
      <c r="C435" s="4"/>
      <c r="D435" s="4"/>
      <c r="E435" s="4"/>
      <c r="F435" s="4"/>
      <c r="G435" s="4"/>
      <c r="H435" s="8"/>
      <c r="I435" s="8"/>
      <c r="J435" s="81">
        <f>M435+N435</f>
        <v>1.5588044095995315</v>
      </c>
      <c r="K435" s="4">
        <v>6.39</v>
      </c>
      <c r="L435" s="4">
        <v>2.41</v>
      </c>
      <c r="M435" s="67">
        <f>F434*M434*K435</f>
        <v>1.3570643489526313</v>
      </c>
      <c r="N435" s="68">
        <f>G434*N434*L435</f>
        <v>0.20174006064690025</v>
      </c>
      <c r="O435" s="54"/>
    </row>
    <row r="436" spans="1:16" ht="20.149999999999999" customHeight="1" x14ac:dyDescent="0.35">
      <c r="A436" s="176">
        <v>227</v>
      </c>
      <c r="B436" s="8">
        <v>3704</v>
      </c>
      <c r="C436" s="8">
        <v>3724</v>
      </c>
      <c r="D436" s="8">
        <v>2263</v>
      </c>
      <c r="E436" s="8">
        <v>2271</v>
      </c>
      <c r="F436" s="8">
        <f>C436-B436</f>
        <v>20</v>
      </c>
      <c r="G436" s="8">
        <f t="shared" si="12"/>
        <v>8</v>
      </c>
      <c r="H436" s="8">
        <f>F436*K436</f>
        <v>127.8</v>
      </c>
      <c r="I436" s="8">
        <f>G436*L436</f>
        <v>19.28</v>
      </c>
      <c r="J436" s="82">
        <f t="shared" si="13"/>
        <v>147.07999999999998</v>
      </c>
      <c r="K436" s="4">
        <v>6.39</v>
      </c>
      <c r="L436" s="4">
        <v>2.41</v>
      </c>
      <c r="M436" s="30">
        <f>$C$813</f>
        <v>2.1237313755127253E-2</v>
      </c>
      <c r="N436" s="47">
        <f>$E$813</f>
        <v>8.3709568733153633E-2</v>
      </c>
      <c r="O436" s="59"/>
    </row>
    <row r="437" spans="1:16" ht="20.149999999999999" customHeight="1" x14ac:dyDescent="0.35">
      <c r="A437" s="176"/>
      <c r="B437" s="8"/>
      <c r="C437" s="8"/>
      <c r="D437" s="8"/>
      <c r="E437" s="8"/>
      <c r="F437" s="8"/>
      <c r="G437" s="8"/>
      <c r="H437" s="8"/>
      <c r="I437" s="8"/>
      <c r="J437" s="82">
        <f>M437+N437</f>
        <v>4.3280491830804646</v>
      </c>
      <c r="K437" s="4">
        <v>6.39</v>
      </c>
      <c r="L437" s="4">
        <v>2.41</v>
      </c>
      <c r="M437" s="146">
        <f>F436*M436*K437</f>
        <v>2.7141286979052626</v>
      </c>
      <c r="N437" s="147">
        <f>G436*N436*L437</f>
        <v>1.613920485175202</v>
      </c>
      <c r="O437" s="59"/>
    </row>
    <row r="438" spans="1:16" ht="20.149999999999999" customHeight="1" x14ac:dyDescent="0.35">
      <c r="A438" s="175">
        <v>228</v>
      </c>
      <c r="B438" s="4">
        <v>3171</v>
      </c>
      <c r="C438" s="4">
        <v>3268</v>
      </c>
      <c r="D438" s="4">
        <v>2558</v>
      </c>
      <c r="E438" s="4">
        <v>2610</v>
      </c>
      <c r="F438" s="4">
        <f>C438-B438</f>
        <v>97</v>
      </c>
      <c r="G438" s="4">
        <f t="shared" si="12"/>
        <v>52</v>
      </c>
      <c r="H438" s="8">
        <f>F438*K438</f>
        <v>619.82999999999993</v>
      </c>
      <c r="I438" s="8">
        <f>G438*L438</f>
        <v>125.32000000000001</v>
      </c>
      <c r="J438" s="81">
        <f t="shared" si="13"/>
        <v>745.15</v>
      </c>
      <c r="K438" s="4">
        <v>6.39</v>
      </c>
      <c r="L438" s="4">
        <v>2.41</v>
      </c>
      <c r="M438" s="28">
        <f>$C$813</f>
        <v>2.1237313755127253E-2</v>
      </c>
      <c r="N438" s="3">
        <f>$E$813</f>
        <v>8.3709568733153633E-2</v>
      </c>
      <c r="O438" s="54"/>
    </row>
    <row r="439" spans="1:16" ht="20.149999999999999" customHeight="1" x14ac:dyDescent="0.35">
      <c r="A439" s="175"/>
      <c r="B439" s="4"/>
      <c r="C439" s="4"/>
      <c r="D439" s="4"/>
      <c r="E439" s="4"/>
      <c r="F439" s="4"/>
      <c r="G439" s="4"/>
      <c r="H439" s="8"/>
      <c r="I439" s="8"/>
      <c r="J439" s="81">
        <f>M439+N439</f>
        <v>23.654007338479339</v>
      </c>
      <c r="K439" s="4">
        <v>6.39</v>
      </c>
      <c r="L439" s="4">
        <v>2.41</v>
      </c>
      <c r="M439" s="67">
        <f>F438*M438*K439</f>
        <v>13.163524184840524</v>
      </c>
      <c r="N439" s="68">
        <f>G438*N438*L439</f>
        <v>10.490483153638813</v>
      </c>
      <c r="O439" s="54"/>
    </row>
    <row r="440" spans="1:16" ht="20.149999999999999" customHeight="1" x14ac:dyDescent="0.35">
      <c r="A440" s="173">
        <v>229</v>
      </c>
      <c r="B440" s="6">
        <v>76468</v>
      </c>
      <c r="C440" s="6">
        <v>76496</v>
      </c>
      <c r="D440" s="6">
        <v>36077</v>
      </c>
      <c r="E440" s="6">
        <v>36091</v>
      </c>
      <c r="F440" s="6">
        <f>C440-B440</f>
        <v>28</v>
      </c>
      <c r="G440" s="6">
        <f t="shared" si="12"/>
        <v>14</v>
      </c>
      <c r="H440" s="6">
        <f>F440*K440</f>
        <v>0</v>
      </c>
      <c r="I440" s="6">
        <f>G440*L440</f>
        <v>0</v>
      </c>
      <c r="J440" s="80">
        <f t="shared" si="13"/>
        <v>0</v>
      </c>
      <c r="K440" s="7">
        <v>0</v>
      </c>
      <c r="L440" s="7">
        <v>0</v>
      </c>
      <c r="M440" s="27">
        <f>$C$813</f>
        <v>2.1237313755127253E-2</v>
      </c>
      <c r="N440" s="1">
        <f>$E$813</f>
        <v>8.3709568733153633E-2</v>
      </c>
      <c r="O440" s="58" t="s">
        <v>5</v>
      </c>
    </row>
    <row r="441" spans="1:16" ht="20.149999999999999" customHeight="1" x14ac:dyDescent="0.35">
      <c r="A441" s="173"/>
      <c r="B441" s="6"/>
      <c r="C441" s="6"/>
      <c r="D441" s="6"/>
      <c r="E441" s="6"/>
      <c r="F441" s="6"/>
      <c r="G441" s="6"/>
      <c r="H441" s="6"/>
      <c r="I441" s="6"/>
      <c r="J441" s="80">
        <f>M441+N441</f>
        <v>6.6241410261239722</v>
      </c>
      <c r="K441" s="6">
        <v>6.39</v>
      </c>
      <c r="L441" s="148">
        <v>2.41</v>
      </c>
      <c r="M441" s="63">
        <f>F440*M440*K441</f>
        <v>3.799780177067368</v>
      </c>
      <c r="N441" s="64">
        <f>G440*N440*L441</f>
        <v>2.8243608490566037</v>
      </c>
      <c r="O441" s="58"/>
    </row>
    <row r="442" spans="1:16" ht="20.149999999999999" customHeight="1" x14ac:dyDescent="0.35">
      <c r="A442" s="174">
        <v>230</v>
      </c>
      <c r="B442" s="25">
        <v>2861</v>
      </c>
      <c r="C442" s="25">
        <v>2861</v>
      </c>
      <c r="D442" s="25">
        <v>492</v>
      </c>
      <c r="E442" s="25">
        <v>492</v>
      </c>
      <c r="F442" s="25">
        <f>C442-B442</f>
        <v>0</v>
      </c>
      <c r="G442" s="25">
        <f t="shared" si="12"/>
        <v>0</v>
      </c>
      <c r="H442" s="25">
        <f>F442*K442</f>
        <v>0</v>
      </c>
      <c r="I442" s="25">
        <f>G442*L442</f>
        <v>0</v>
      </c>
      <c r="J442" s="85">
        <f t="shared" si="13"/>
        <v>0</v>
      </c>
      <c r="K442" s="25">
        <v>4.47</v>
      </c>
      <c r="L442" s="126">
        <v>1.68</v>
      </c>
      <c r="M442" s="36">
        <f>$C$813</f>
        <v>2.1237313755127253E-2</v>
      </c>
      <c r="N442" s="34">
        <f>$E$813</f>
        <v>8.3709568733153633E-2</v>
      </c>
      <c r="O442" s="53"/>
      <c r="P442">
        <v>22</v>
      </c>
    </row>
    <row r="443" spans="1:16" ht="20.149999999999999" customHeight="1" x14ac:dyDescent="0.35">
      <c r="A443" s="174"/>
      <c r="B443" s="25"/>
      <c r="C443" s="25"/>
      <c r="D443" s="25"/>
      <c r="E443" s="25"/>
      <c r="F443" s="25"/>
      <c r="G443" s="25"/>
      <c r="H443" s="25"/>
      <c r="I443" s="25"/>
      <c r="J443" s="85">
        <f>M443+N443</f>
        <v>0</v>
      </c>
      <c r="K443" s="25">
        <v>6.39</v>
      </c>
      <c r="L443" s="34">
        <v>2.41</v>
      </c>
      <c r="M443" s="65">
        <f>F442*M442*K443</f>
        <v>0</v>
      </c>
      <c r="N443" s="66">
        <f>G442*N442*L443</f>
        <v>0</v>
      </c>
      <c r="O443" s="53"/>
    </row>
    <row r="444" spans="1:16" ht="20.149999999999999" customHeight="1" x14ac:dyDescent="0.35">
      <c r="A444" s="175">
        <v>231</v>
      </c>
      <c r="B444" s="4">
        <v>1906</v>
      </c>
      <c r="C444" s="4">
        <v>1913</v>
      </c>
      <c r="D444" s="4">
        <v>893</v>
      </c>
      <c r="E444" s="4">
        <v>910</v>
      </c>
      <c r="F444" s="4">
        <f>C444-B444</f>
        <v>7</v>
      </c>
      <c r="G444" s="4">
        <f t="shared" si="12"/>
        <v>17</v>
      </c>
      <c r="H444" s="8">
        <f>F444*K444</f>
        <v>44.73</v>
      </c>
      <c r="I444" s="8">
        <f>G444*L444</f>
        <v>40.97</v>
      </c>
      <c r="J444" s="81">
        <f t="shared" si="13"/>
        <v>85.699999999999989</v>
      </c>
      <c r="K444" s="4">
        <v>6.39</v>
      </c>
      <c r="L444" s="4">
        <v>2.41</v>
      </c>
      <c r="M444" s="28">
        <f>$C$813</f>
        <v>2.1237313755127253E-2</v>
      </c>
      <c r="N444" s="3">
        <f>$E$813</f>
        <v>8.3709568733153633E-2</v>
      </c>
      <c r="O444" s="54"/>
    </row>
    <row r="445" spans="1:16" ht="20.149999999999999" customHeight="1" x14ac:dyDescent="0.35">
      <c r="A445" s="175"/>
      <c r="B445" s="4"/>
      <c r="C445" s="4"/>
      <c r="D445" s="4"/>
      <c r="E445" s="4"/>
      <c r="F445" s="4"/>
      <c r="G445" s="4"/>
      <c r="H445" s="8"/>
      <c r="I445" s="8"/>
      <c r="J445" s="81">
        <f>M445+N445</f>
        <v>4.3795260752641472</v>
      </c>
      <c r="K445" s="4">
        <v>6.39</v>
      </c>
      <c r="L445" s="4">
        <v>2.41</v>
      </c>
      <c r="M445" s="67">
        <f>F444*M444*K445</f>
        <v>0.94994504426684201</v>
      </c>
      <c r="N445" s="68">
        <f>G444*N444*L445</f>
        <v>3.4295810309973049</v>
      </c>
      <c r="O445" s="54"/>
    </row>
    <row r="446" spans="1:16" ht="20.149999999999999" customHeight="1" x14ac:dyDescent="0.35">
      <c r="A446" s="175">
        <v>232</v>
      </c>
      <c r="B446" s="4">
        <v>1691</v>
      </c>
      <c r="C446" s="4">
        <v>1719</v>
      </c>
      <c r="D446" s="4">
        <v>610</v>
      </c>
      <c r="E446" s="4">
        <v>610</v>
      </c>
      <c r="F446" s="4">
        <f>C446-B446</f>
        <v>28</v>
      </c>
      <c r="G446" s="4">
        <f t="shared" si="12"/>
        <v>0</v>
      </c>
      <c r="H446" s="8">
        <f>F446*K446</f>
        <v>178.92</v>
      </c>
      <c r="I446" s="8">
        <f>G446*L446</f>
        <v>0</v>
      </c>
      <c r="J446" s="81">
        <f t="shared" si="13"/>
        <v>178.92</v>
      </c>
      <c r="K446" s="4">
        <v>6.39</v>
      </c>
      <c r="L446" s="4">
        <v>2.41</v>
      </c>
      <c r="M446" s="28">
        <f>$C$813</f>
        <v>2.1237313755127253E-2</v>
      </c>
      <c r="N446" s="3">
        <f>$E$813</f>
        <v>8.3709568733153633E-2</v>
      </c>
      <c r="O446" s="54"/>
    </row>
    <row r="447" spans="1:16" ht="20.149999999999999" customHeight="1" x14ac:dyDescent="0.35">
      <c r="A447" s="175"/>
      <c r="B447" s="4"/>
      <c r="C447" s="4"/>
      <c r="D447" s="4"/>
      <c r="E447" s="4"/>
      <c r="F447" s="4"/>
      <c r="G447" s="4"/>
      <c r="H447" s="8"/>
      <c r="I447" s="8"/>
      <c r="J447" s="81">
        <f>M447+N447</f>
        <v>3.799780177067368</v>
      </c>
      <c r="K447" s="4">
        <v>6.39</v>
      </c>
      <c r="L447" s="4">
        <v>2.41</v>
      </c>
      <c r="M447" s="67">
        <f>F446*M446*K447</f>
        <v>3.799780177067368</v>
      </c>
      <c r="N447" s="68">
        <f>G446*N446*L447</f>
        <v>0</v>
      </c>
      <c r="O447" s="54"/>
    </row>
    <row r="448" spans="1:16" ht="20.149999999999999" customHeight="1" x14ac:dyDescent="0.35">
      <c r="A448" s="175">
        <v>233</v>
      </c>
      <c r="B448" s="4">
        <v>1482</v>
      </c>
      <c r="C448" s="4">
        <v>1491</v>
      </c>
      <c r="D448" s="4">
        <v>431</v>
      </c>
      <c r="E448" s="4">
        <v>432</v>
      </c>
      <c r="F448" s="4">
        <f>C448-B448</f>
        <v>9</v>
      </c>
      <c r="G448" s="4">
        <f t="shared" si="12"/>
        <v>1</v>
      </c>
      <c r="H448" s="8">
        <f>F448*K448</f>
        <v>57.51</v>
      </c>
      <c r="I448" s="8">
        <f>G448*L448</f>
        <v>2.41</v>
      </c>
      <c r="J448" s="81">
        <f t="shared" si="13"/>
        <v>59.92</v>
      </c>
      <c r="K448" s="4">
        <v>6.39</v>
      </c>
      <c r="L448" s="4">
        <v>2.41</v>
      </c>
      <c r="M448" s="28">
        <f>$C$813</f>
        <v>2.1237313755127253E-2</v>
      </c>
      <c r="N448" s="3">
        <f>$E$813</f>
        <v>8.3709568733153633E-2</v>
      </c>
      <c r="O448" s="54"/>
    </row>
    <row r="449" spans="1:16" ht="20.149999999999999" customHeight="1" x14ac:dyDescent="0.35">
      <c r="A449" s="175"/>
      <c r="B449" s="4"/>
      <c r="C449" s="4"/>
      <c r="D449" s="4"/>
      <c r="E449" s="4"/>
      <c r="F449" s="4"/>
      <c r="G449" s="4"/>
      <c r="H449" s="8"/>
      <c r="I449" s="8"/>
      <c r="J449" s="81">
        <f>M449+N449</f>
        <v>1.4230979747042685</v>
      </c>
      <c r="K449" s="4">
        <v>6.39</v>
      </c>
      <c r="L449" s="4">
        <v>2.41</v>
      </c>
      <c r="M449" s="67">
        <f>F448*M448*K449</f>
        <v>1.2213579140573683</v>
      </c>
      <c r="N449" s="68">
        <f>G448*N448*L449</f>
        <v>0.20174006064690025</v>
      </c>
      <c r="O449" s="54"/>
    </row>
    <row r="450" spans="1:16" ht="20.149999999999999" customHeight="1" x14ac:dyDescent="0.35">
      <c r="A450" s="176">
        <v>234</v>
      </c>
      <c r="B450" s="8">
        <v>2219</v>
      </c>
      <c r="C450" s="8">
        <v>2221</v>
      </c>
      <c r="D450" s="8">
        <v>960</v>
      </c>
      <c r="E450" s="8">
        <v>960</v>
      </c>
      <c r="F450" s="8">
        <f>C450-B450</f>
        <v>2</v>
      </c>
      <c r="G450" s="8">
        <f t="shared" si="12"/>
        <v>0</v>
      </c>
      <c r="H450" s="8">
        <f>F450*K450</f>
        <v>12.78</v>
      </c>
      <c r="I450" s="8">
        <f>G450*L450</f>
        <v>0</v>
      </c>
      <c r="J450" s="82">
        <f t="shared" si="13"/>
        <v>12.78</v>
      </c>
      <c r="K450" s="4">
        <v>6.39</v>
      </c>
      <c r="L450" s="4">
        <v>2.41</v>
      </c>
      <c r="M450" s="30">
        <f>$C$813</f>
        <v>2.1237313755127253E-2</v>
      </c>
      <c r="N450" s="47">
        <f>$E$813</f>
        <v>8.3709568733153633E-2</v>
      </c>
      <c r="O450" s="59"/>
    </row>
    <row r="451" spans="1:16" ht="20.149999999999999" customHeight="1" x14ac:dyDescent="0.35">
      <c r="A451" s="176"/>
      <c r="B451" s="8"/>
      <c r="C451" s="8"/>
      <c r="D451" s="8"/>
      <c r="E451" s="8"/>
      <c r="F451" s="8"/>
      <c r="G451" s="8"/>
      <c r="H451" s="8"/>
      <c r="I451" s="8"/>
      <c r="J451" s="82">
        <f>M451+N451</f>
        <v>0.27141286979052626</v>
      </c>
      <c r="K451" s="4">
        <v>6.39</v>
      </c>
      <c r="L451" s="4">
        <v>2.41</v>
      </c>
      <c r="M451" s="146">
        <f>F450*M450*K451</f>
        <v>0.27141286979052626</v>
      </c>
      <c r="N451" s="147">
        <f>G450*N450*L451</f>
        <v>0</v>
      </c>
      <c r="O451" s="59"/>
    </row>
    <row r="452" spans="1:16" ht="20.149999999999999" customHeight="1" x14ac:dyDescent="0.35">
      <c r="A452" s="175">
        <v>235</v>
      </c>
      <c r="B452" s="4">
        <v>214</v>
      </c>
      <c r="C452" s="4">
        <v>214</v>
      </c>
      <c r="D452" s="4">
        <v>49</v>
      </c>
      <c r="E452" s="4">
        <v>49</v>
      </c>
      <c r="F452" s="4">
        <f>C452-B452</f>
        <v>0</v>
      </c>
      <c r="G452" s="4">
        <f t="shared" si="12"/>
        <v>0</v>
      </c>
      <c r="H452" s="8">
        <f>F452*K452</f>
        <v>0</v>
      </c>
      <c r="I452" s="8">
        <f>G452*L452</f>
        <v>0</v>
      </c>
      <c r="J452" s="81">
        <f t="shared" si="13"/>
        <v>0</v>
      </c>
      <c r="K452" s="4">
        <v>6.39</v>
      </c>
      <c r="L452" s="4">
        <v>2.41</v>
      </c>
      <c r="M452" s="28">
        <f>$C$813</f>
        <v>2.1237313755127253E-2</v>
      </c>
      <c r="N452" s="3">
        <f>$E$813</f>
        <v>8.3709568733153633E-2</v>
      </c>
      <c r="O452" s="54"/>
    </row>
    <row r="453" spans="1:16" ht="20.149999999999999" customHeight="1" x14ac:dyDescent="0.35">
      <c r="A453" s="175"/>
      <c r="B453" s="4"/>
      <c r="C453" s="4"/>
      <c r="D453" s="4"/>
      <c r="E453" s="4"/>
      <c r="F453" s="4"/>
      <c r="G453" s="4"/>
      <c r="H453" s="8"/>
      <c r="I453" s="8"/>
      <c r="J453" s="81">
        <f>M453+N453</f>
        <v>0</v>
      </c>
      <c r="K453" s="4">
        <v>6.39</v>
      </c>
      <c r="L453" s="4">
        <v>2.41</v>
      </c>
      <c r="M453" s="67">
        <f>F452*M452*K453</f>
        <v>0</v>
      </c>
      <c r="N453" s="68">
        <f>G452*N452*L453</f>
        <v>0</v>
      </c>
      <c r="O453" s="54"/>
    </row>
    <row r="454" spans="1:16" ht="20.149999999999999" customHeight="1" x14ac:dyDescent="0.35">
      <c r="A454" s="173">
        <v>237</v>
      </c>
      <c r="B454" s="6">
        <v>35710</v>
      </c>
      <c r="C454" s="6">
        <v>36071</v>
      </c>
      <c r="D454" s="6">
        <v>25183</v>
      </c>
      <c r="E454" s="6">
        <v>25765</v>
      </c>
      <c r="F454" s="6">
        <f>C454-B454</f>
        <v>361</v>
      </c>
      <c r="G454" s="6">
        <f t="shared" si="12"/>
        <v>582</v>
      </c>
      <c r="H454" s="6">
        <f>F454*K454</f>
        <v>0</v>
      </c>
      <c r="I454" s="6">
        <f>G454*L454</f>
        <v>0</v>
      </c>
      <c r="J454" s="80">
        <f t="shared" si="13"/>
        <v>0</v>
      </c>
      <c r="K454" s="7">
        <v>0</v>
      </c>
      <c r="L454" s="7">
        <v>0</v>
      </c>
      <c r="M454" s="27">
        <f>$C$813</f>
        <v>2.1237313755127253E-2</v>
      </c>
      <c r="N454" s="1">
        <f>$E$813</f>
        <v>8.3709568733153633E-2</v>
      </c>
      <c r="O454" s="58" t="s">
        <v>5</v>
      </c>
    </row>
    <row r="455" spans="1:16" ht="20.149999999999999" customHeight="1" x14ac:dyDescent="0.35">
      <c r="A455" s="173"/>
      <c r="B455" s="6"/>
      <c r="C455" s="6"/>
      <c r="D455" s="6"/>
      <c r="E455" s="6"/>
      <c r="F455" s="6"/>
      <c r="G455" s="6"/>
      <c r="H455" s="6"/>
      <c r="I455" s="6"/>
      <c r="J455" s="80">
        <f>M455+N455</f>
        <v>166.40273829368596</v>
      </c>
      <c r="K455" s="6">
        <v>6.39</v>
      </c>
      <c r="L455" s="148">
        <v>2.41</v>
      </c>
      <c r="M455" s="63">
        <f>F454*M454*K455</f>
        <v>48.990022997189996</v>
      </c>
      <c r="N455" s="64">
        <f>G454*N454*L455</f>
        <v>117.41271529649596</v>
      </c>
      <c r="O455" s="58"/>
    </row>
    <row r="456" spans="1:16" ht="20.149999999999999" customHeight="1" x14ac:dyDescent="0.35">
      <c r="A456" s="173">
        <v>238</v>
      </c>
      <c r="B456" s="6">
        <v>5130</v>
      </c>
      <c r="C456" s="109">
        <v>5558</v>
      </c>
      <c r="D456" s="6">
        <v>2253</v>
      </c>
      <c r="E456" s="155">
        <v>2488</v>
      </c>
      <c r="F456" s="6">
        <f>C456-B456</f>
        <v>428</v>
      </c>
      <c r="G456" s="6">
        <f t="shared" si="12"/>
        <v>235</v>
      </c>
      <c r="H456" s="6">
        <f>F456*K456</f>
        <v>0</v>
      </c>
      <c r="I456" s="6">
        <f>G456*L456</f>
        <v>0</v>
      </c>
      <c r="J456" s="80">
        <f t="shared" si="13"/>
        <v>0</v>
      </c>
      <c r="K456" s="7">
        <v>0</v>
      </c>
      <c r="L456" s="7">
        <v>0</v>
      </c>
      <c r="M456" s="27">
        <f>$C$813</f>
        <v>2.1237313755127253E-2</v>
      </c>
      <c r="N456" s="1">
        <f>$E$813</f>
        <v>8.3709568733153633E-2</v>
      </c>
      <c r="O456" s="58" t="s">
        <v>5</v>
      </c>
    </row>
    <row r="457" spans="1:16" ht="20.149999999999999" customHeight="1" x14ac:dyDescent="0.35">
      <c r="A457" s="173"/>
      <c r="B457" s="6"/>
      <c r="C457" s="6"/>
      <c r="D457" s="6"/>
      <c r="E457" s="6"/>
      <c r="F457" s="6"/>
      <c r="G457" s="6"/>
      <c r="H457" s="6"/>
      <c r="I457" s="6"/>
      <c r="J457" s="80">
        <f>M457+N457</f>
        <v>105.49126838719418</v>
      </c>
      <c r="K457" s="6">
        <v>6.39</v>
      </c>
      <c r="L457" s="148">
        <v>2.41</v>
      </c>
      <c r="M457" s="63">
        <f>F456*M456*K457</f>
        <v>58.082354135172622</v>
      </c>
      <c r="N457" s="64">
        <f>G456*N456*L457</f>
        <v>47.40891425202156</v>
      </c>
      <c r="O457" s="127" t="s">
        <v>63</v>
      </c>
    </row>
    <row r="458" spans="1:16" ht="20.149999999999999" customHeight="1" x14ac:dyDescent="0.35">
      <c r="A458" s="175">
        <v>239</v>
      </c>
      <c r="B458" s="4">
        <v>5650</v>
      </c>
      <c r="C458" s="4">
        <v>5650</v>
      </c>
      <c r="D458" s="4">
        <v>2823</v>
      </c>
      <c r="E458" s="4">
        <v>2823</v>
      </c>
      <c r="F458" s="4">
        <f>C458-B458</f>
        <v>0</v>
      </c>
      <c r="G458" s="4">
        <f t="shared" si="12"/>
        <v>0</v>
      </c>
      <c r="H458" s="8">
        <f>F458*K458</f>
        <v>0</v>
      </c>
      <c r="I458" s="8">
        <f>G458*L458</f>
        <v>0</v>
      </c>
      <c r="J458" s="81">
        <f t="shared" si="13"/>
        <v>0</v>
      </c>
      <c r="K458" s="4">
        <v>6.39</v>
      </c>
      <c r="L458" s="4">
        <v>2.41</v>
      </c>
      <c r="M458" s="28">
        <f>$C$813</f>
        <v>2.1237313755127253E-2</v>
      </c>
      <c r="N458" s="3">
        <f>$E$813</f>
        <v>8.3709568733153633E-2</v>
      </c>
      <c r="O458" s="54"/>
    </row>
    <row r="459" spans="1:16" ht="20.149999999999999" customHeight="1" x14ac:dyDescent="0.35">
      <c r="A459" s="175"/>
      <c r="B459" s="4"/>
      <c r="C459" s="4"/>
      <c r="D459" s="4"/>
      <c r="E459" s="4"/>
      <c r="F459" s="4"/>
      <c r="G459" s="4"/>
      <c r="H459" s="8"/>
      <c r="I459" s="8"/>
      <c r="J459" s="81">
        <f>M459+N459</f>
        <v>0</v>
      </c>
      <c r="K459" s="4">
        <v>6.39</v>
      </c>
      <c r="L459" s="4">
        <v>2.41</v>
      </c>
      <c r="M459" s="67">
        <f>F458*M458*K459</f>
        <v>0</v>
      </c>
      <c r="N459" s="68">
        <f>G458*N458*L459</f>
        <v>0</v>
      </c>
      <c r="O459" s="54"/>
    </row>
    <row r="460" spans="1:16" ht="20.149999999999999" customHeight="1" x14ac:dyDescent="0.35">
      <c r="A460" s="174">
        <v>240</v>
      </c>
      <c r="B460" s="25">
        <v>12432</v>
      </c>
      <c r="C460" s="25">
        <v>13657</v>
      </c>
      <c r="D460" s="25">
        <v>5976</v>
      </c>
      <c r="E460" s="25">
        <v>6511</v>
      </c>
      <c r="F460" s="25">
        <f>C460-B460</f>
        <v>1225</v>
      </c>
      <c r="G460" s="25">
        <f t="shared" si="12"/>
        <v>535</v>
      </c>
      <c r="H460" s="25">
        <f>F460*K460</f>
        <v>5475.75</v>
      </c>
      <c r="I460" s="25">
        <f>G460*L460</f>
        <v>898.8</v>
      </c>
      <c r="J460" s="85">
        <f t="shared" si="13"/>
        <v>6374.55</v>
      </c>
      <c r="K460" s="25">
        <v>4.47</v>
      </c>
      <c r="L460" s="126">
        <v>1.68</v>
      </c>
      <c r="M460" s="36">
        <f>$C$813</f>
        <v>2.1237313755127253E-2</v>
      </c>
      <c r="N460" s="34">
        <f>$E$813</f>
        <v>8.3709568733153633E-2</v>
      </c>
      <c r="O460" s="53" t="s">
        <v>6</v>
      </c>
      <c r="P460">
        <v>23</v>
      </c>
    </row>
    <row r="461" spans="1:16" ht="20.149999999999999" customHeight="1" x14ac:dyDescent="0.35">
      <c r="A461" s="174"/>
      <c r="B461" s="25"/>
      <c r="C461" s="25"/>
      <c r="D461" s="25"/>
      <c r="E461" s="25"/>
      <c r="F461" s="25"/>
      <c r="G461" s="25"/>
      <c r="H461" s="25"/>
      <c r="I461" s="25"/>
      <c r="J461" s="85">
        <f>M461+N461</f>
        <v>274.171315192789</v>
      </c>
      <c r="K461" s="25">
        <v>6.39</v>
      </c>
      <c r="L461" s="34">
        <v>2.41</v>
      </c>
      <c r="M461" s="65">
        <f>F460*M460*K461</f>
        <v>166.24038274669735</v>
      </c>
      <c r="N461" s="66">
        <f>G460*N460*L461</f>
        <v>107.93093244609165</v>
      </c>
      <c r="O461" s="53"/>
    </row>
    <row r="462" spans="1:16" ht="20.149999999999999" customHeight="1" x14ac:dyDescent="0.35">
      <c r="A462" s="175">
        <v>241</v>
      </c>
      <c r="B462" s="4">
        <v>1656</v>
      </c>
      <c r="C462" s="4">
        <v>1656</v>
      </c>
      <c r="D462" s="4">
        <v>966</v>
      </c>
      <c r="E462" s="4">
        <v>966</v>
      </c>
      <c r="F462" s="4">
        <f>C462-B462</f>
        <v>0</v>
      </c>
      <c r="G462" s="4">
        <f t="shared" si="12"/>
        <v>0</v>
      </c>
      <c r="H462" s="8">
        <f>F462*K462</f>
        <v>0</v>
      </c>
      <c r="I462" s="8">
        <f>G462*L462</f>
        <v>0</v>
      </c>
      <c r="J462" s="81">
        <f t="shared" si="13"/>
        <v>0</v>
      </c>
      <c r="K462" s="4">
        <v>6.39</v>
      </c>
      <c r="L462" s="4">
        <v>2.41</v>
      </c>
      <c r="M462" s="28">
        <f>$C$813</f>
        <v>2.1237313755127253E-2</v>
      </c>
      <c r="N462" s="3">
        <f>$E$813</f>
        <v>8.3709568733153633E-2</v>
      </c>
      <c r="O462" s="54"/>
    </row>
    <row r="463" spans="1:16" ht="20.149999999999999" customHeight="1" x14ac:dyDescent="0.35">
      <c r="A463" s="175"/>
      <c r="B463" s="4"/>
      <c r="C463" s="4"/>
      <c r="D463" s="4"/>
      <c r="E463" s="4"/>
      <c r="F463" s="4"/>
      <c r="G463" s="4"/>
      <c r="H463" s="8"/>
      <c r="I463" s="8"/>
      <c r="J463" s="81">
        <f>M463+N463</f>
        <v>0</v>
      </c>
      <c r="K463" s="4">
        <v>6.39</v>
      </c>
      <c r="L463" s="4">
        <v>2.41</v>
      </c>
      <c r="M463" s="67">
        <f>F462*M462*K463</f>
        <v>0</v>
      </c>
      <c r="N463" s="68">
        <f>G462*N462*L463</f>
        <v>0</v>
      </c>
      <c r="O463" s="54"/>
    </row>
    <row r="464" spans="1:16" ht="20.149999999999999" customHeight="1" x14ac:dyDescent="0.35">
      <c r="A464" s="173">
        <v>242</v>
      </c>
      <c r="B464" s="11">
        <v>9908</v>
      </c>
      <c r="C464" s="11">
        <v>10574</v>
      </c>
      <c r="D464" s="11">
        <v>40920</v>
      </c>
      <c r="E464" s="11">
        <v>42409</v>
      </c>
      <c r="F464" s="11">
        <f>C464-B464</f>
        <v>666</v>
      </c>
      <c r="G464" s="11">
        <f t="shared" si="12"/>
        <v>1489</v>
      </c>
      <c r="H464" s="6">
        <f>F464*K464</f>
        <v>0</v>
      </c>
      <c r="I464" s="6">
        <f>G464*L464</f>
        <v>0</v>
      </c>
      <c r="J464" s="80">
        <f t="shared" si="13"/>
        <v>0</v>
      </c>
      <c r="K464" s="7">
        <v>0</v>
      </c>
      <c r="L464" s="7">
        <v>0</v>
      </c>
      <c r="M464" s="27">
        <f>$C$813</f>
        <v>2.1237313755127253E-2</v>
      </c>
      <c r="N464" s="1">
        <f>$E$813</f>
        <v>8.3709568733153633E-2</v>
      </c>
      <c r="O464" s="58" t="s">
        <v>5</v>
      </c>
    </row>
    <row r="465" spans="1:16" ht="20.149999999999999" customHeight="1" x14ac:dyDescent="0.35">
      <c r="A465" s="173"/>
      <c r="B465" s="6"/>
      <c r="C465" s="6"/>
      <c r="D465" s="6"/>
      <c r="E465" s="6"/>
      <c r="F465" s="6"/>
      <c r="G465" s="6"/>
      <c r="H465" s="6"/>
      <c r="I465" s="6"/>
      <c r="J465" s="80">
        <f>M465+N465</f>
        <v>390.77143594347973</v>
      </c>
      <c r="K465" s="6">
        <v>6.39</v>
      </c>
      <c r="L465" s="148">
        <v>2.41</v>
      </c>
      <c r="M465" s="63">
        <f>F464*M464*K465</f>
        <v>90.380485640245254</v>
      </c>
      <c r="N465" s="64">
        <f>G464*N464*L465</f>
        <v>300.39095030323449</v>
      </c>
      <c r="O465" s="58"/>
    </row>
    <row r="466" spans="1:16" ht="20.149999999999999" customHeight="1" x14ac:dyDescent="0.35">
      <c r="A466" s="175">
        <v>244</v>
      </c>
      <c r="B466" s="4">
        <v>4241</v>
      </c>
      <c r="C466" s="4">
        <v>4241</v>
      </c>
      <c r="D466" s="4">
        <v>3296</v>
      </c>
      <c r="E466" s="4">
        <v>3296</v>
      </c>
      <c r="F466" s="4">
        <f>C466-B466</f>
        <v>0</v>
      </c>
      <c r="G466" s="4">
        <f t="shared" si="12"/>
        <v>0</v>
      </c>
      <c r="H466" s="8">
        <f>F466*K466</f>
        <v>0</v>
      </c>
      <c r="I466" s="8">
        <f>G466*L466</f>
        <v>0</v>
      </c>
      <c r="J466" s="82">
        <f t="shared" si="13"/>
        <v>0</v>
      </c>
      <c r="K466" s="4">
        <v>6.39</v>
      </c>
      <c r="L466" s="4">
        <v>2.41</v>
      </c>
      <c r="M466" s="28">
        <f>$C$813</f>
        <v>2.1237313755127253E-2</v>
      </c>
      <c r="N466" s="3">
        <f>$E$813</f>
        <v>8.3709568733153633E-2</v>
      </c>
      <c r="O466" s="54"/>
    </row>
    <row r="467" spans="1:16" ht="20.149999999999999" customHeight="1" x14ac:dyDescent="0.35">
      <c r="A467" s="175"/>
      <c r="B467" s="4"/>
      <c r="C467" s="4"/>
      <c r="D467" s="4"/>
      <c r="E467" s="4"/>
      <c r="F467" s="4"/>
      <c r="G467" s="4"/>
      <c r="H467" s="8"/>
      <c r="I467" s="8"/>
      <c r="J467" s="82">
        <f>M467+N467</f>
        <v>0</v>
      </c>
      <c r="K467" s="4">
        <v>6.39</v>
      </c>
      <c r="L467" s="4">
        <v>2.41</v>
      </c>
      <c r="M467" s="67">
        <f>F466*M466*K467</f>
        <v>0</v>
      </c>
      <c r="N467" s="68">
        <f>G466*N466*L467</f>
        <v>0</v>
      </c>
      <c r="O467" s="54"/>
    </row>
    <row r="468" spans="1:16" ht="20.149999999999999" customHeight="1" x14ac:dyDescent="0.35">
      <c r="A468" s="173">
        <v>245</v>
      </c>
      <c r="B468" s="6">
        <v>21615</v>
      </c>
      <c r="C468" s="6">
        <v>22106</v>
      </c>
      <c r="D468" s="6">
        <v>13046</v>
      </c>
      <c r="E468" s="6">
        <v>13355</v>
      </c>
      <c r="F468" s="6">
        <f>C468-B468</f>
        <v>491</v>
      </c>
      <c r="G468" s="6">
        <f t="shared" si="12"/>
        <v>309</v>
      </c>
      <c r="H468" s="6">
        <f>F468*K468</f>
        <v>0</v>
      </c>
      <c r="I468" s="6">
        <f>G468*L468</f>
        <v>0</v>
      </c>
      <c r="J468" s="80">
        <f t="shared" si="13"/>
        <v>0</v>
      </c>
      <c r="K468" s="7">
        <v>0</v>
      </c>
      <c r="L468" s="7">
        <v>0</v>
      </c>
      <c r="M468" s="27">
        <f>$C$813</f>
        <v>2.1237313755127253E-2</v>
      </c>
      <c r="N468" s="1">
        <f>$E$813</f>
        <v>8.3709568733153633E-2</v>
      </c>
      <c r="O468" s="58" t="s">
        <v>5</v>
      </c>
    </row>
    <row r="469" spans="1:16" ht="20.149999999999999" customHeight="1" x14ac:dyDescent="0.35">
      <c r="A469" s="173"/>
      <c r="B469" s="6"/>
      <c r="C469" s="6"/>
      <c r="D469" s="6"/>
      <c r="E469" s="6"/>
      <c r="F469" s="6"/>
      <c r="G469" s="6"/>
      <c r="H469" s="6"/>
      <c r="I469" s="6"/>
      <c r="J469" s="80">
        <f>M469+N469</f>
        <v>128.96953827346638</v>
      </c>
      <c r="K469" s="6">
        <v>6.39</v>
      </c>
      <c r="L469" s="148">
        <v>2.41</v>
      </c>
      <c r="M469" s="63">
        <f>F468*M468*K469</f>
        <v>66.6318595335742</v>
      </c>
      <c r="N469" s="64">
        <f>G468*N468*L469</f>
        <v>62.337678739892183</v>
      </c>
      <c r="O469" s="58"/>
    </row>
    <row r="470" spans="1:16" ht="20.149999999999999" customHeight="1" x14ac:dyDescent="0.35">
      <c r="A470" s="176">
        <v>246</v>
      </c>
      <c r="B470" s="4">
        <v>275</v>
      </c>
      <c r="C470" s="4">
        <v>280</v>
      </c>
      <c r="D470" s="4">
        <v>174</v>
      </c>
      <c r="E470" s="4">
        <v>175</v>
      </c>
      <c r="F470" s="4">
        <f>C470-B470</f>
        <v>5</v>
      </c>
      <c r="G470" s="4">
        <f t="shared" si="12"/>
        <v>1</v>
      </c>
      <c r="H470" s="8">
        <f>F470*K470</f>
        <v>31.95</v>
      </c>
      <c r="I470" s="8">
        <f>G470*L470</f>
        <v>2.41</v>
      </c>
      <c r="J470" s="82">
        <f t="shared" si="13"/>
        <v>34.36</v>
      </c>
      <c r="K470" s="4">
        <v>6.39</v>
      </c>
      <c r="L470" s="4">
        <v>2.41</v>
      </c>
      <c r="M470" s="28">
        <f>$C$813</f>
        <v>2.1237313755127253E-2</v>
      </c>
      <c r="N470" s="3">
        <f>$E$813</f>
        <v>8.3709568733153633E-2</v>
      </c>
      <c r="O470" s="54" t="s">
        <v>43</v>
      </c>
    </row>
    <row r="471" spans="1:16" ht="20.149999999999999" customHeight="1" x14ac:dyDescent="0.35">
      <c r="A471" s="176"/>
      <c r="B471" s="4"/>
      <c r="C471" s="4"/>
      <c r="D471" s="4"/>
      <c r="E471" s="4"/>
      <c r="F471" s="4"/>
      <c r="G471" s="4"/>
      <c r="H471" s="8"/>
      <c r="I471" s="8"/>
      <c r="J471" s="82">
        <f>M471+N471</f>
        <v>0.88027223512321595</v>
      </c>
      <c r="K471" s="4">
        <v>6.39</v>
      </c>
      <c r="L471" s="4">
        <v>2.41</v>
      </c>
      <c r="M471" s="67">
        <f>F470*M470*K471</f>
        <v>0.67853217447631564</v>
      </c>
      <c r="N471" s="68">
        <f>G470*N470*L471</f>
        <v>0.20174006064690025</v>
      </c>
      <c r="O471" s="54"/>
    </row>
    <row r="472" spans="1:16" ht="20.149999999999999" customHeight="1" x14ac:dyDescent="0.35">
      <c r="A472" s="176">
        <v>247</v>
      </c>
      <c r="B472" s="4">
        <v>5818</v>
      </c>
      <c r="C472" s="4">
        <v>6252</v>
      </c>
      <c r="D472" s="4">
        <v>2520</v>
      </c>
      <c r="E472" s="4">
        <v>2710</v>
      </c>
      <c r="F472" s="4">
        <f>C472-B472</f>
        <v>434</v>
      </c>
      <c r="G472" s="4">
        <f t="shared" si="12"/>
        <v>190</v>
      </c>
      <c r="H472" s="8">
        <f>F472*K472</f>
        <v>2773.2599999999998</v>
      </c>
      <c r="I472" s="8">
        <f>G472*L472</f>
        <v>457.90000000000003</v>
      </c>
      <c r="J472" s="82">
        <f t="shared" si="13"/>
        <v>3231.16</v>
      </c>
      <c r="K472" s="4">
        <v>6.39</v>
      </c>
      <c r="L472" s="4">
        <v>2.41</v>
      </c>
      <c r="M472" s="28">
        <f>$C$813</f>
        <v>2.1237313755127253E-2</v>
      </c>
      <c r="N472" s="3">
        <f>$E$813</f>
        <v>8.3709568733153633E-2</v>
      </c>
      <c r="O472" s="54"/>
    </row>
    <row r="473" spans="1:16" ht="20.149999999999999" customHeight="1" x14ac:dyDescent="0.35">
      <c r="A473" s="176"/>
      <c r="B473" s="4"/>
      <c r="C473" s="4"/>
      <c r="D473" s="4"/>
      <c r="E473" s="4"/>
      <c r="F473" s="4"/>
      <c r="G473" s="4"/>
      <c r="H473" s="8"/>
      <c r="I473" s="8"/>
      <c r="J473" s="82">
        <f>M473+N473</f>
        <v>97.227204267455249</v>
      </c>
      <c r="K473" s="4">
        <v>6.39</v>
      </c>
      <c r="L473" s="4">
        <v>2.41</v>
      </c>
      <c r="M473" s="67">
        <f>F472*M472*K473</f>
        <v>58.896592744544201</v>
      </c>
      <c r="N473" s="68">
        <f>G472*N472*L473</f>
        <v>38.330611522911049</v>
      </c>
      <c r="O473" s="54"/>
    </row>
    <row r="474" spans="1:16" ht="20.149999999999999" customHeight="1" x14ac:dyDescent="0.35">
      <c r="A474" s="175">
        <v>248</v>
      </c>
      <c r="B474" s="4">
        <v>2757</v>
      </c>
      <c r="C474" s="4">
        <v>2817</v>
      </c>
      <c r="D474" s="4">
        <v>538</v>
      </c>
      <c r="E474" s="4">
        <v>538</v>
      </c>
      <c r="F474" s="4">
        <f>C474-B474</f>
        <v>60</v>
      </c>
      <c r="G474" s="4">
        <f t="shared" si="12"/>
        <v>0</v>
      </c>
      <c r="H474" s="8">
        <f>F474*K474</f>
        <v>383.4</v>
      </c>
      <c r="I474" s="8">
        <f>G474*L474</f>
        <v>0</v>
      </c>
      <c r="J474" s="82">
        <f t="shared" si="13"/>
        <v>383.4</v>
      </c>
      <c r="K474" s="4">
        <v>6.39</v>
      </c>
      <c r="L474" s="4">
        <v>2.41</v>
      </c>
      <c r="M474" s="28">
        <f>$C$813</f>
        <v>2.1237313755127253E-2</v>
      </c>
      <c r="N474" s="3">
        <f>$E$813</f>
        <v>8.3709568733153633E-2</v>
      </c>
      <c r="O474" s="54"/>
    </row>
    <row r="475" spans="1:16" ht="20.149999999999999" customHeight="1" x14ac:dyDescent="0.35">
      <c r="A475" s="175"/>
      <c r="B475" s="4"/>
      <c r="C475" s="4"/>
      <c r="D475" s="4"/>
      <c r="E475" s="4"/>
      <c r="F475" s="4"/>
      <c r="G475" s="4"/>
      <c r="H475" s="8"/>
      <c r="I475" s="8"/>
      <c r="J475" s="82">
        <f>M475+N475</f>
        <v>8.1423860937157873</v>
      </c>
      <c r="K475" s="4">
        <v>6.39</v>
      </c>
      <c r="L475" s="4">
        <v>2.41</v>
      </c>
      <c r="M475" s="67">
        <f>F474*M474*K475</f>
        <v>8.1423860937157873</v>
      </c>
      <c r="N475" s="68">
        <f>G474*N474*L475</f>
        <v>0</v>
      </c>
      <c r="O475" s="54"/>
    </row>
    <row r="476" spans="1:16" ht="20.149999999999999" customHeight="1" x14ac:dyDescent="0.35">
      <c r="A476" s="175">
        <v>249</v>
      </c>
      <c r="B476" s="4"/>
      <c r="C476" s="4"/>
      <c r="D476" s="4"/>
      <c r="E476" s="4"/>
      <c r="F476" s="4">
        <f>C476-B476</f>
        <v>0</v>
      </c>
      <c r="G476" s="4">
        <f t="shared" si="12"/>
        <v>0</v>
      </c>
      <c r="H476" s="8">
        <f>F476*K476</f>
        <v>0</v>
      </c>
      <c r="I476" s="8">
        <f>G476*L476</f>
        <v>0</v>
      </c>
      <c r="J476" s="82">
        <f t="shared" si="13"/>
        <v>0</v>
      </c>
      <c r="K476" s="4">
        <v>6.39</v>
      </c>
      <c r="L476" s="4">
        <v>2.41</v>
      </c>
      <c r="M476" s="28">
        <f>$C$813</f>
        <v>2.1237313755127253E-2</v>
      </c>
      <c r="N476" s="3">
        <f>$E$813</f>
        <v>8.3709568733153633E-2</v>
      </c>
      <c r="O476" s="54"/>
    </row>
    <row r="477" spans="1:16" ht="20.149999999999999" customHeight="1" x14ac:dyDescent="0.35">
      <c r="A477" s="175"/>
      <c r="B477" s="4"/>
      <c r="C477" s="4"/>
      <c r="D477" s="4"/>
      <c r="E477" s="4"/>
      <c r="F477" s="4"/>
      <c r="G477" s="4"/>
      <c r="H477" s="8"/>
      <c r="I477" s="8"/>
      <c r="J477" s="82">
        <f>M477+N477</f>
        <v>0</v>
      </c>
      <c r="K477" s="4">
        <v>6.39</v>
      </c>
      <c r="L477" s="4">
        <v>2.41</v>
      </c>
      <c r="M477" s="67">
        <f>F476*M476*K477</f>
        <v>0</v>
      </c>
      <c r="N477" s="68">
        <f>G476*N476*L477</f>
        <v>0</v>
      </c>
      <c r="O477" s="54"/>
    </row>
    <row r="478" spans="1:16" ht="20.149999999999999" customHeight="1" x14ac:dyDescent="0.35">
      <c r="A478" s="174">
        <v>251</v>
      </c>
      <c r="B478" s="25">
        <v>88075</v>
      </c>
      <c r="C478" s="25">
        <v>90670</v>
      </c>
      <c r="D478" s="25">
        <v>45809</v>
      </c>
      <c r="E478" s="25">
        <v>47232</v>
      </c>
      <c r="F478" s="25">
        <f>C478-B478</f>
        <v>2595</v>
      </c>
      <c r="G478" s="25">
        <f t="shared" si="12"/>
        <v>1423</v>
      </c>
      <c r="H478" s="25">
        <f>F478*K478</f>
        <v>11599.65</v>
      </c>
      <c r="I478" s="25">
        <f>G478*L478</f>
        <v>2390.64</v>
      </c>
      <c r="J478" s="85">
        <f t="shared" si="13"/>
        <v>13990.289999999999</v>
      </c>
      <c r="K478" s="25">
        <v>4.47</v>
      </c>
      <c r="L478" s="126">
        <v>1.68</v>
      </c>
      <c r="M478" s="36">
        <f>$C$813</f>
        <v>2.1237313755127253E-2</v>
      </c>
      <c r="N478" s="34">
        <f>$E$813</f>
        <v>8.3709568733153633E-2</v>
      </c>
      <c r="O478" s="53" t="s">
        <v>6</v>
      </c>
      <c r="P478">
        <v>24</v>
      </c>
    </row>
    <row r="479" spans="1:16" ht="20.149999999999999" customHeight="1" x14ac:dyDescent="0.35">
      <c r="A479" s="174"/>
      <c r="B479" s="25"/>
      <c r="C479" s="25"/>
      <c r="D479" s="25"/>
      <c r="E479" s="25"/>
      <c r="F479" s="25"/>
      <c r="G479" s="25"/>
      <c r="H479" s="25"/>
      <c r="I479" s="25"/>
      <c r="J479" s="85">
        <f>M479+N479</f>
        <v>639.23430485374695</v>
      </c>
      <c r="K479" s="25">
        <v>6.39</v>
      </c>
      <c r="L479" s="34">
        <v>2.41</v>
      </c>
      <c r="M479" s="65">
        <f>F478*M478*K479</f>
        <v>352.15819855320785</v>
      </c>
      <c r="N479" s="66">
        <f>G478*N478*L479</f>
        <v>287.0761063005391</v>
      </c>
      <c r="O479" s="53"/>
    </row>
    <row r="480" spans="1:16" ht="20.149999999999999" customHeight="1" x14ac:dyDescent="0.35">
      <c r="A480" s="175">
        <v>252</v>
      </c>
      <c r="B480" s="4">
        <v>19807</v>
      </c>
      <c r="C480" s="4">
        <v>19947</v>
      </c>
      <c r="D480" s="4">
        <v>11185</v>
      </c>
      <c r="E480" s="4">
        <v>11259</v>
      </c>
      <c r="F480" s="4">
        <f>C480-B480</f>
        <v>140</v>
      </c>
      <c r="G480" s="4">
        <f t="shared" si="12"/>
        <v>74</v>
      </c>
      <c r="H480" s="8">
        <f>F480*K480</f>
        <v>894.59999999999991</v>
      </c>
      <c r="I480" s="8">
        <f>G480*L480</f>
        <v>178.34</v>
      </c>
      <c r="J480" s="82">
        <f t="shared" si="13"/>
        <v>1072.9399999999998</v>
      </c>
      <c r="K480" s="4">
        <v>6.39</v>
      </c>
      <c r="L480" s="4">
        <v>2.41</v>
      </c>
      <c r="M480" s="28">
        <f>$C$813</f>
        <v>2.1237313755127253E-2</v>
      </c>
      <c r="N480" s="3">
        <f>$E$813</f>
        <v>8.3709568733153633E-2</v>
      </c>
      <c r="O480" s="54"/>
    </row>
    <row r="481" spans="1:16" ht="20.149999999999999" customHeight="1" x14ac:dyDescent="0.35">
      <c r="A481" s="175"/>
      <c r="B481" s="4"/>
      <c r="C481" s="4"/>
      <c r="D481" s="4"/>
      <c r="E481" s="4"/>
      <c r="F481" s="4"/>
      <c r="G481" s="4"/>
      <c r="H481" s="8"/>
      <c r="I481" s="8"/>
      <c r="J481" s="82">
        <f>M481+N481</f>
        <v>33.927665373207461</v>
      </c>
      <c r="K481" s="4">
        <v>6.39</v>
      </c>
      <c r="L481" s="4">
        <v>2.41</v>
      </c>
      <c r="M481" s="67">
        <f>F480*M480*K481</f>
        <v>18.998900885336838</v>
      </c>
      <c r="N481" s="68">
        <f>G480*N480*L481</f>
        <v>14.92876448787062</v>
      </c>
      <c r="O481" s="54"/>
    </row>
    <row r="482" spans="1:16" ht="20.149999999999999" customHeight="1" x14ac:dyDescent="0.35">
      <c r="A482" s="175">
        <v>253</v>
      </c>
      <c r="B482" s="4">
        <v>680</v>
      </c>
      <c r="C482" s="4">
        <v>680</v>
      </c>
      <c r="D482" s="4">
        <v>222</v>
      </c>
      <c r="E482" s="4">
        <v>222</v>
      </c>
      <c r="F482" s="4">
        <f>C482-B482</f>
        <v>0</v>
      </c>
      <c r="G482" s="4">
        <f t="shared" si="12"/>
        <v>0</v>
      </c>
      <c r="H482" s="8">
        <f>F482*K482</f>
        <v>0</v>
      </c>
      <c r="I482" s="8">
        <f>G482*L482</f>
        <v>0</v>
      </c>
      <c r="J482" s="82">
        <f t="shared" si="13"/>
        <v>0</v>
      </c>
      <c r="K482" s="4">
        <v>6.39</v>
      </c>
      <c r="L482" s="4">
        <v>2.41</v>
      </c>
      <c r="M482" s="28">
        <f>$C$813</f>
        <v>2.1237313755127253E-2</v>
      </c>
      <c r="N482" s="3">
        <f>$E$813</f>
        <v>8.3709568733153633E-2</v>
      </c>
      <c r="O482" s="54"/>
    </row>
    <row r="483" spans="1:16" ht="20.149999999999999" customHeight="1" x14ac:dyDescent="0.35">
      <c r="A483" s="175"/>
      <c r="B483" s="4"/>
      <c r="C483" s="4"/>
      <c r="D483" s="4"/>
      <c r="E483" s="4"/>
      <c r="F483" s="4"/>
      <c r="G483" s="4"/>
      <c r="H483" s="8"/>
      <c r="I483" s="8"/>
      <c r="J483" s="82">
        <f>M483+N483</f>
        <v>0</v>
      </c>
      <c r="K483" s="4">
        <v>6.39</v>
      </c>
      <c r="L483" s="4">
        <v>2.41</v>
      </c>
      <c r="M483" s="67">
        <f>F482*M482*K483</f>
        <v>0</v>
      </c>
      <c r="N483" s="68">
        <f>G482*N482*L483</f>
        <v>0</v>
      </c>
      <c r="O483" s="54"/>
    </row>
    <row r="484" spans="1:16" ht="20.149999999999999" customHeight="1" x14ac:dyDescent="0.35">
      <c r="A484" s="175">
        <v>254</v>
      </c>
      <c r="B484" s="4"/>
      <c r="C484" s="4"/>
      <c r="D484" s="4"/>
      <c r="E484" s="4"/>
      <c r="F484" s="4">
        <f>C484-B484</f>
        <v>0</v>
      </c>
      <c r="G484" s="4">
        <f t="shared" si="12"/>
        <v>0</v>
      </c>
      <c r="H484" s="8">
        <f>F484*K484</f>
        <v>0</v>
      </c>
      <c r="I484" s="8">
        <f>G484*L484</f>
        <v>0</v>
      </c>
      <c r="J484" s="82">
        <f t="shared" si="13"/>
        <v>0</v>
      </c>
      <c r="K484" s="4">
        <v>6.39</v>
      </c>
      <c r="L484" s="4">
        <v>2.41</v>
      </c>
      <c r="M484" s="28">
        <f>$C$813</f>
        <v>2.1237313755127253E-2</v>
      </c>
      <c r="N484" s="3">
        <f>$E$813</f>
        <v>8.3709568733153633E-2</v>
      </c>
      <c r="O484" s="54" t="s">
        <v>43</v>
      </c>
    </row>
    <row r="485" spans="1:16" ht="20.149999999999999" customHeight="1" x14ac:dyDescent="0.35">
      <c r="A485" s="175"/>
      <c r="B485" s="4"/>
      <c r="C485" s="4"/>
      <c r="D485" s="4"/>
      <c r="E485" s="4"/>
      <c r="F485" s="4"/>
      <c r="G485" s="4"/>
      <c r="H485" s="8"/>
      <c r="I485" s="8"/>
      <c r="J485" s="82">
        <f>M485+N485</f>
        <v>0</v>
      </c>
      <c r="K485" s="4">
        <v>6.39</v>
      </c>
      <c r="L485" s="4">
        <v>2.41</v>
      </c>
      <c r="M485" s="67">
        <f>F484*M484*K485</f>
        <v>0</v>
      </c>
      <c r="N485" s="68">
        <f>G484*N484*L485</f>
        <v>0</v>
      </c>
      <c r="O485" s="54"/>
    </row>
    <row r="486" spans="1:16" ht="20.149999999999999" customHeight="1" x14ac:dyDescent="0.35">
      <c r="A486" s="174">
        <v>255</v>
      </c>
      <c r="B486" s="25">
        <v>4505</v>
      </c>
      <c r="C486" s="25">
        <v>4745</v>
      </c>
      <c r="D486" s="25">
        <v>3216</v>
      </c>
      <c r="E486" s="25">
        <v>3325</v>
      </c>
      <c r="F486" s="25">
        <f>C486-B486</f>
        <v>240</v>
      </c>
      <c r="G486" s="25">
        <f t="shared" si="12"/>
        <v>109</v>
      </c>
      <c r="H486" s="25">
        <f>F486*K486</f>
        <v>1072.8</v>
      </c>
      <c r="I486" s="25">
        <f>G486*L486</f>
        <v>183.12</v>
      </c>
      <c r="J486" s="85">
        <f t="shared" si="13"/>
        <v>1255.92</v>
      </c>
      <c r="K486" s="25">
        <v>4.47</v>
      </c>
      <c r="L486" s="126">
        <v>1.68</v>
      </c>
      <c r="M486" s="36">
        <f>C813</f>
        <v>2.1237313755127253E-2</v>
      </c>
      <c r="N486" s="99">
        <f>E813</f>
        <v>8.3709568733153633E-2</v>
      </c>
      <c r="O486" s="53" t="s">
        <v>6</v>
      </c>
      <c r="P486">
        <v>25</v>
      </c>
    </row>
    <row r="487" spans="1:16" ht="20.149999999999999" customHeight="1" x14ac:dyDescent="0.35">
      <c r="A487" s="174"/>
      <c r="B487" s="25"/>
      <c r="C487" s="25"/>
      <c r="D487" s="25"/>
      <c r="E487" s="25"/>
      <c r="F487" s="25"/>
      <c r="G487" s="25"/>
      <c r="H487" s="25"/>
      <c r="I487" s="25"/>
      <c r="J487" s="85">
        <f>M487+N487</f>
        <v>54.55921098537528</v>
      </c>
      <c r="K487" s="25">
        <v>6.39</v>
      </c>
      <c r="L487" s="34">
        <v>2.41</v>
      </c>
      <c r="M487" s="65">
        <f>F486*M486*K487</f>
        <v>32.569544374863149</v>
      </c>
      <c r="N487" s="66">
        <f>G486*N486*L487</f>
        <v>21.989666610512131</v>
      </c>
      <c r="O487" s="53"/>
    </row>
    <row r="488" spans="1:16" ht="20.149999999999999" customHeight="1" x14ac:dyDescent="0.35">
      <c r="A488" s="173">
        <v>256</v>
      </c>
      <c r="B488" s="6">
        <v>6476</v>
      </c>
      <c r="C488" s="109">
        <v>6999</v>
      </c>
      <c r="D488" s="6">
        <v>2060</v>
      </c>
      <c r="E488" s="155">
        <v>2203</v>
      </c>
      <c r="F488" s="6">
        <f>C488-B488</f>
        <v>523</v>
      </c>
      <c r="G488" s="6">
        <f t="shared" si="12"/>
        <v>143</v>
      </c>
      <c r="H488" s="6">
        <f>F488*K488</f>
        <v>0</v>
      </c>
      <c r="I488" s="6">
        <f>G488*L488</f>
        <v>0</v>
      </c>
      <c r="J488" s="80">
        <f t="shared" si="13"/>
        <v>0</v>
      </c>
      <c r="K488" s="7">
        <v>0</v>
      </c>
      <c r="L488" s="7">
        <v>0</v>
      </c>
      <c r="M488" s="27">
        <f>$C$813</f>
        <v>2.1237313755127253E-2</v>
      </c>
      <c r="N488" s="100">
        <f>$E$813</f>
        <v>8.3709568733153633E-2</v>
      </c>
      <c r="O488" s="58" t="s">
        <v>5</v>
      </c>
    </row>
    <row r="489" spans="1:16" ht="20.149999999999999" customHeight="1" x14ac:dyDescent="0.35">
      <c r="A489" s="173"/>
      <c r="B489" s="6"/>
      <c r="C489" s="6"/>
      <c r="D489" s="6"/>
      <c r="E489" s="6"/>
      <c r="F489" s="6"/>
      <c r="G489" s="6"/>
      <c r="H489" s="6"/>
      <c r="I489" s="6"/>
      <c r="J489" s="80">
        <f>M489+N489</f>
        <v>99.823294122729365</v>
      </c>
      <c r="K489" s="6">
        <v>6.39</v>
      </c>
      <c r="L489" s="148">
        <v>2.41</v>
      </c>
      <c r="M489" s="63">
        <f>F488*M488*K489</f>
        <v>70.974465450222624</v>
      </c>
      <c r="N489" s="64">
        <f>G488*N488*L489</f>
        <v>28.848828672506738</v>
      </c>
      <c r="O489" s="127" t="s">
        <v>64</v>
      </c>
    </row>
    <row r="490" spans="1:16" ht="20.149999999999999" customHeight="1" x14ac:dyDescent="0.35">
      <c r="A490" s="175">
        <v>257</v>
      </c>
      <c r="B490" s="4">
        <v>12699</v>
      </c>
      <c r="C490" s="4">
        <v>12925</v>
      </c>
      <c r="D490" s="4">
        <v>7093</v>
      </c>
      <c r="E490" s="4">
        <v>7267</v>
      </c>
      <c r="F490" s="4">
        <f>C490-B490</f>
        <v>226</v>
      </c>
      <c r="G490" s="8">
        <f t="shared" si="12"/>
        <v>174</v>
      </c>
      <c r="H490" s="8">
        <f>F490*K490</f>
        <v>1444.1399999999999</v>
      </c>
      <c r="I490" s="8">
        <f>G490*L490</f>
        <v>419.34000000000003</v>
      </c>
      <c r="J490" s="81">
        <f t="shared" si="13"/>
        <v>1863.48</v>
      </c>
      <c r="K490" s="4">
        <v>6.39</v>
      </c>
      <c r="L490" s="4">
        <v>2.41</v>
      </c>
      <c r="M490" s="28">
        <f>$C$813</f>
        <v>2.1237313755127253E-2</v>
      </c>
      <c r="N490" s="3">
        <f>$E$813</f>
        <v>8.3709568733153633E-2</v>
      </c>
      <c r="O490" s="54"/>
    </row>
    <row r="491" spans="1:16" ht="20.149999999999999" customHeight="1" x14ac:dyDescent="0.35">
      <c r="A491" s="175"/>
      <c r="B491" s="4"/>
      <c r="C491" s="4"/>
      <c r="D491" s="4"/>
      <c r="E491" s="4"/>
      <c r="F491" s="4"/>
      <c r="G491" s="8"/>
      <c r="H491" s="8"/>
      <c r="I491" s="8"/>
      <c r="J491" s="81">
        <f>M491+N491</f>
        <v>65.772424838890117</v>
      </c>
      <c r="K491" s="4">
        <v>6.39</v>
      </c>
      <c r="L491" s="4">
        <v>2.41</v>
      </c>
      <c r="M491" s="67">
        <f>F490*M490*K491</f>
        <v>30.669654286329468</v>
      </c>
      <c r="N491" s="68">
        <f>G490*N490*L491</f>
        <v>35.102770552560649</v>
      </c>
      <c r="O491" s="54"/>
    </row>
    <row r="492" spans="1:16" ht="20.149999999999999" customHeight="1" x14ac:dyDescent="0.35">
      <c r="A492" s="173">
        <v>258</v>
      </c>
      <c r="B492" s="6">
        <v>18089</v>
      </c>
      <c r="C492" s="6">
        <v>18428</v>
      </c>
      <c r="D492" s="6">
        <v>8215</v>
      </c>
      <c r="E492" s="6">
        <v>8323</v>
      </c>
      <c r="F492" s="6">
        <f>C492-B492</f>
        <v>339</v>
      </c>
      <c r="G492" s="6">
        <f t="shared" si="12"/>
        <v>108</v>
      </c>
      <c r="H492" s="6">
        <f>F492*K492</f>
        <v>0</v>
      </c>
      <c r="I492" s="6">
        <f>G492*L492</f>
        <v>0</v>
      </c>
      <c r="J492" s="80">
        <f t="shared" si="13"/>
        <v>0</v>
      </c>
      <c r="K492" s="7">
        <v>0</v>
      </c>
      <c r="L492" s="7">
        <v>0</v>
      </c>
      <c r="M492" s="27">
        <f>$C$813</f>
        <v>2.1237313755127253E-2</v>
      </c>
      <c r="N492" s="1">
        <f>$E$813</f>
        <v>8.3709568733153633E-2</v>
      </c>
      <c r="O492" s="58" t="s">
        <v>5</v>
      </c>
    </row>
    <row r="493" spans="1:16" ht="20.149999999999999" customHeight="1" x14ac:dyDescent="0.35">
      <c r="A493" s="173"/>
      <c r="B493" s="6"/>
      <c r="C493" s="6"/>
      <c r="D493" s="6"/>
      <c r="E493" s="6"/>
      <c r="F493" s="6"/>
      <c r="G493" s="6"/>
      <c r="H493" s="6"/>
      <c r="I493" s="6"/>
      <c r="J493" s="80">
        <f>M493+N493</f>
        <v>67.792407979359439</v>
      </c>
      <c r="K493" s="6">
        <v>6.39</v>
      </c>
      <c r="L493" s="148">
        <v>2.41</v>
      </c>
      <c r="M493" s="63">
        <f>F492*M492*K493</f>
        <v>46.004481429494206</v>
      </c>
      <c r="N493" s="64">
        <f>G492*N492*L493</f>
        <v>21.787926549865229</v>
      </c>
      <c r="O493" s="58"/>
    </row>
    <row r="494" spans="1:16" ht="20.149999999999999" customHeight="1" x14ac:dyDescent="0.35">
      <c r="A494" s="175">
        <v>259</v>
      </c>
      <c r="B494" s="4">
        <v>807</v>
      </c>
      <c r="C494" s="4">
        <v>807</v>
      </c>
      <c r="D494" s="4">
        <v>544</v>
      </c>
      <c r="E494" s="4">
        <v>544</v>
      </c>
      <c r="F494" s="4">
        <f>C494-B494</f>
        <v>0</v>
      </c>
      <c r="G494" s="4">
        <f t="shared" si="12"/>
        <v>0</v>
      </c>
      <c r="H494" s="8">
        <f t="shared" ref="H494:I524" si="14">F494*K494</f>
        <v>0</v>
      </c>
      <c r="I494" s="8">
        <f t="shared" si="14"/>
        <v>0</v>
      </c>
      <c r="J494" s="81">
        <f t="shared" si="13"/>
        <v>0</v>
      </c>
      <c r="K494" s="4">
        <v>6.39</v>
      </c>
      <c r="L494" s="4">
        <v>2.41</v>
      </c>
      <c r="M494" s="28">
        <f>$C$813</f>
        <v>2.1237313755127253E-2</v>
      </c>
      <c r="N494" s="3">
        <f>$E$813</f>
        <v>8.3709568733153633E-2</v>
      </c>
      <c r="O494" s="54"/>
    </row>
    <row r="495" spans="1:16" ht="20.149999999999999" customHeight="1" x14ac:dyDescent="0.35">
      <c r="A495" s="175"/>
      <c r="B495" s="4"/>
      <c r="C495" s="4"/>
      <c r="D495" s="4"/>
      <c r="E495" s="4"/>
      <c r="F495" s="4"/>
      <c r="G495" s="4"/>
      <c r="H495" s="8"/>
      <c r="I495" s="8"/>
      <c r="J495" s="81">
        <f>M495+N495</f>
        <v>0</v>
      </c>
      <c r="K495" s="4">
        <v>6.39</v>
      </c>
      <c r="L495" s="4">
        <v>2.41</v>
      </c>
      <c r="M495" s="67">
        <f>F494*M494*K495</f>
        <v>0</v>
      </c>
      <c r="N495" s="68">
        <f>G494*N494*L495</f>
        <v>0</v>
      </c>
      <c r="O495" s="54"/>
    </row>
    <row r="496" spans="1:16" ht="20.149999999999999" customHeight="1" x14ac:dyDescent="0.35">
      <c r="A496" s="173">
        <v>260</v>
      </c>
      <c r="B496" s="6">
        <v>35414</v>
      </c>
      <c r="C496" s="6">
        <v>36754</v>
      </c>
      <c r="D496" s="6">
        <v>17170</v>
      </c>
      <c r="E496" s="6">
        <v>17654</v>
      </c>
      <c r="F496" s="6">
        <f>C496-B496</f>
        <v>1340</v>
      </c>
      <c r="G496" s="6">
        <f t="shared" ref="G496:G624" si="15">E496-D496</f>
        <v>484</v>
      </c>
      <c r="H496" s="6">
        <f t="shared" si="14"/>
        <v>0</v>
      </c>
      <c r="I496" s="6">
        <f t="shared" si="14"/>
        <v>0</v>
      </c>
      <c r="J496" s="80">
        <f>H496+I496</f>
        <v>0</v>
      </c>
      <c r="K496" s="7">
        <v>0</v>
      </c>
      <c r="L496" s="7">
        <v>0</v>
      </c>
      <c r="M496" s="27">
        <f>$C$813</f>
        <v>2.1237313755127253E-2</v>
      </c>
      <c r="N496" s="1">
        <f>$E$813</f>
        <v>8.3709568733153633E-2</v>
      </c>
      <c r="O496" s="58" t="s">
        <v>5</v>
      </c>
    </row>
    <row r="497" spans="1:15" ht="20.149999999999999" customHeight="1" x14ac:dyDescent="0.35">
      <c r="A497" s="173"/>
      <c r="B497" s="6"/>
      <c r="C497" s="6"/>
      <c r="D497" s="6"/>
      <c r="E497" s="6"/>
      <c r="F497" s="6"/>
      <c r="G497" s="6"/>
      <c r="H497" s="6"/>
      <c r="I497" s="6"/>
      <c r="J497" s="80">
        <f>M497+N497</f>
        <v>279.48881211275233</v>
      </c>
      <c r="K497" s="6">
        <v>6.39</v>
      </c>
      <c r="L497" s="148">
        <v>2.41</v>
      </c>
      <c r="M497" s="63">
        <f>F496*M496*K497</f>
        <v>181.8466227596526</v>
      </c>
      <c r="N497" s="64">
        <f>G496*N496*L497</f>
        <v>97.642189353099724</v>
      </c>
      <c r="O497" s="58"/>
    </row>
    <row r="498" spans="1:15" ht="20.149999999999999" customHeight="1" x14ac:dyDescent="0.35">
      <c r="A498" s="173">
        <v>261</v>
      </c>
      <c r="B498" s="6">
        <v>6955</v>
      </c>
      <c r="C498" s="6">
        <v>7372</v>
      </c>
      <c r="D498" s="6">
        <v>3392</v>
      </c>
      <c r="E498" s="6">
        <v>3660</v>
      </c>
      <c r="F498" s="6">
        <f>C498-B498</f>
        <v>417</v>
      </c>
      <c r="G498" s="6">
        <f t="shared" si="15"/>
        <v>268</v>
      </c>
      <c r="H498" s="6">
        <f t="shared" si="14"/>
        <v>0</v>
      </c>
      <c r="I498" s="6">
        <f t="shared" si="14"/>
        <v>0</v>
      </c>
      <c r="J498" s="80">
        <f>H498+I498</f>
        <v>0</v>
      </c>
      <c r="K498" s="7">
        <v>0</v>
      </c>
      <c r="L498" s="7">
        <v>0</v>
      </c>
      <c r="M498" s="27">
        <f>$C$813</f>
        <v>2.1237313755127253E-2</v>
      </c>
      <c r="N498" s="1">
        <f>$E$813</f>
        <v>8.3709568733153633E-2</v>
      </c>
      <c r="O498" s="58" t="s">
        <v>5</v>
      </c>
    </row>
    <row r="499" spans="1:15" ht="20.149999999999999" customHeight="1" x14ac:dyDescent="0.35">
      <c r="A499" s="173"/>
      <c r="B499" s="6"/>
      <c r="C499" s="6"/>
      <c r="D499" s="6"/>
      <c r="E499" s="6"/>
      <c r="F499" s="6"/>
      <c r="G499" s="6"/>
      <c r="H499" s="6"/>
      <c r="I499" s="6"/>
      <c r="J499" s="80">
        <f>M499+N499</f>
        <v>110.65591960469401</v>
      </c>
      <c r="K499" s="6">
        <v>6.39</v>
      </c>
      <c r="L499" s="148">
        <v>2.41</v>
      </c>
      <c r="M499" s="63">
        <f>F498*M498*K499</f>
        <v>56.589583351324734</v>
      </c>
      <c r="N499" s="64">
        <f>G498*N498*L499</f>
        <v>54.066336253369272</v>
      </c>
      <c r="O499" s="58"/>
    </row>
    <row r="500" spans="1:15" ht="20.149999999999999" customHeight="1" x14ac:dyDescent="0.35">
      <c r="A500" s="175">
        <v>262</v>
      </c>
      <c r="B500" s="4">
        <v>1934</v>
      </c>
      <c r="C500" s="4">
        <v>1934</v>
      </c>
      <c r="D500" s="4">
        <v>730</v>
      </c>
      <c r="E500" s="4">
        <v>730</v>
      </c>
      <c r="F500" s="4">
        <f>C500-B500</f>
        <v>0</v>
      </c>
      <c r="G500" s="4">
        <f t="shared" si="15"/>
        <v>0</v>
      </c>
      <c r="H500" s="8">
        <f t="shared" si="14"/>
        <v>0</v>
      </c>
      <c r="I500" s="8">
        <f t="shared" si="14"/>
        <v>0</v>
      </c>
      <c r="J500" s="81">
        <f>H500+I500</f>
        <v>0</v>
      </c>
      <c r="K500" s="4">
        <v>6.39</v>
      </c>
      <c r="L500" s="4">
        <v>2.41</v>
      </c>
      <c r="M500" s="28">
        <f>$C$813</f>
        <v>2.1237313755127253E-2</v>
      </c>
      <c r="N500" s="3">
        <f>$E$813</f>
        <v>8.3709568733153633E-2</v>
      </c>
      <c r="O500" s="54"/>
    </row>
    <row r="501" spans="1:15" ht="20.149999999999999" customHeight="1" x14ac:dyDescent="0.35">
      <c r="A501" s="175"/>
      <c r="B501" s="4"/>
      <c r="C501" s="4"/>
      <c r="D501" s="4"/>
      <c r="E501" s="4"/>
      <c r="F501" s="4"/>
      <c r="G501" s="4"/>
      <c r="H501" s="8"/>
      <c r="I501" s="8"/>
      <c r="J501" s="81">
        <f>M501+N501</f>
        <v>0</v>
      </c>
      <c r="K501" s="4">
        <v>6.39</v>
      </c>
      <c r="L501" s="4">
        <v>2.41</v>
      </c>
      <c r="M501" s="67">
        <f>F500*M500*K501</f>
        <v>0</v>
      </c>
      <c r="N501" s="68">
        <f>G500*N500*L501</f>
        <v>0</v>
      </c>
      <c r="O501" s="54"/>
    </row>
    <row r="502" spans="1:15" ht="20.149999999999999" customHeight="1" x14ac:dyDescent="0.35">
      <c r="A502" s="175">
        <v>263</v>
      </c>
      <c r="B502" s="4">
        <v>4592</v>
      </c>
      <c r="C502" s="4">
        <v>4592</v>
      </c>
      <c r="D502" s="4">
        <v>2737</v>
      </c>
      <c r="E502" s="4">
        <v>2737</v>
      </c>
      <c r="F502" s="4">
        <f>C502-B502</f>
        <v>0</v>
      </c>
      <c r="G502" s="4">
        <f t="shared" si="15"/>
        <v>0</v>
      </c>
      <c r="H502" s="8">
        <f t="shared" si="14"/>
        <v>0</v>
      </c>
      <c r="I502" s="8">
        <f t="shared" si="14"/>
        <v>0</v>
      </c>
      <c r="J502" s="81">
        <f>H502+I502</f>
        <v>0</v>
      </c>
      <c r="K502" s="4">
        <v>6.39</v>
      </c>
      <c r="L502" s="4">
        <v>2.41</v>
      </c>
      <c r="M502" s="28">
        <f>$C$813</f>
        <v>2.1237313755127253E-2</v>
      </c>
      <c r="N502" s="3">
        <f>$E$813</f>
        <v>8.3709568733153633E-2</v>
      </c>
      <c r="O502" s="54" t="s">
        <v>17</v>
      </c>
    </row>
    <row r="503" spans="1:15" ht="20.149999999999999" customHeight="1" x14ac:dyDescent="0.35">
      <c r="A503" s="175"/>
      <c r="B503" s="4"/>
      <c r="C503" s="4"/>
      <c r="D503" s="4"/>
      <c r="E503" s="4"/>
      <c r="F503" s="4"/>
      <c r="G503" s="4"/>
      <c r="H503" s="8"/>
      <c r="I503" s="8"/>
      <c r="J503" s="81">
        <f>M503+N503</f>
        <v>0</v>
      </c>
      <c r="K503" s="4">
        <v>6.39</v>
      </c>
      <c r="L503" s="4">
        <v>2.41</v>
      </c>
      <c r="M503" s="67">
        <f>F502*M502*K503</f>
        <v>0</v>
      </c>
      <c r="N503" s="68">
        <f>G502*N502*L503</f>
        <v>0</v>
      </c>
      <c r="O503" s="54"/>
    </row>
    <row r="504" spans="1:15" ht="20.149999999999999" customHeight="1" x14ac:dyDescent="0.35">
      <c r="A504" s="175">
        <v>264</v>
      </c>
      <c r="B504" s="4">
        <v>1459</v>
      </c>
      <c r="C504" s="4">
        <v>1459</v>
      </c>
      <c r="D504" s="4">
        <v>472</v>
      </c>
      <c r="E504" s="4">
        <v>472</v>
      </c>
      <c r="F504" s="4">
        <f>C504-B504</f>
        <v>0</v>
      </c>
      <c r="G504" s="4">
        <f t="shared" si="15"/>
        <v>0</v>
      </c>
      <c r="H504" s="8">
        <f t="shared" si="14"/>
        <v>0</v>
      </c>
      <c r="I504" s="8">
        <f t="shared" si="14"/>
        <v>0</v>
      </c>
      <c r="J504" s="81">
        <f>H504+I504</f>
        <v>0</v>
      </c>
      <c r="K504" s="4">
        <v>6.39</v>
      </c>
      <c r="L504" s="4">
        <v>2.41</v>
      </c>
      <c r="M504" s="28">
        <f>$C$813</f>
        <v>2.1237313755127253E-2</v>
      </c>
      <c r="N504" s="3">
        <f>$E$813</f>
        <v>8.3709568733153633E-2</v>
      </c>
      <c r="O504" s="54"/>
    </row>
    <row r="505" spans="1:15" ht="20.149999999999999" customHeight="1" x14ac:dyDescent="0.35">
      <c r="A505" s="175"/>
      <c r="B505" s="4"/>
      <c r="C505" s="4"/>
      <c r="D505" s="4"/>
      <c r="E505" s="4"/>
      <c r="F505" s="4"/>
      <c r="G505" s="4"/>
      <c r="H505" s="8"/>
      <c r="I505" s="8"/>
      <c r="J505" s="81">
        <f>M505+N505</f>
        <v>0</v>
      </c>
      <c r="K505" s="4">
        <v>6.39</v>
      </c>
      <c r="L505" s="4">
        <v>2.41</v>
      </c>
      <c r="M505" s="40">
        <f>F504*M504*K505</f>
        <v>0</v>
      </c>
      <c r="N505" s="41">
        <f>G504*N504*L505</f>
        <v>0</v>
      </c>
      <c r="O505" s="54"/>
    </row>
    <row r="506" spans="1:15" ht="20.149999999999999" customHeight="1" x14ac:dyDescent="0.35">
      <c r="A506" s="175">
        <v>265</v>
      </c>
      <c r="B506" s="4">
        <v>9700</v>
      </c>
      <c r="C506" s="4">
        <v>10064</v>
      </c>
      <c r="D506" s="4">
        <v>5653</v>
      </c>
      <c r="E506" s="4">
        <v>5828</v>
      </c>
      <c r="F506" s="4">
        <f>C506-B506</f>
        <v>364</v>
      </c>
      <c r="G506" s="4">
        <f t="shared" si="15"/>
        <v>175</v>
      </c>
      <c r="H506" s="8">
        <f t="shared" si="14"/>
        <v>2325.96</v>
      </c>
      <c r="I506" s="8">
        <f t="shared" si="14"/>
        <v>421.75</v>
      </c>
      <c r="J506" s="81">
        <f>H506+I506</f>
        <v>2747.71</v>
      </c>
      <c r="K506" s="4">
        <v>6.39</v>
      </c>
      <c r="L506" s="4">
        <v>2.41</v>
      </c>
      <c r="M506" s="28">
        <f>$C$813</f>
        <v>2.1237313755127253E-2</v>
      </c>
      <c r="N506" s="3">
        <f>$E$813</f>
        <v>8.3709568733153633E-2</v>
      </c>
      <c r="O506" s="54"/>
    </row>
    <row r="507" spans="1:15" ht="20.149999999999999" customHeight="1" x14ac:dyDescent="0.35">
      <c r="A507" s="175"/>
      <c r="B507" s="4"/>
      <c r="C507" s="4"/>
      <c r="D507" s="4"/>
      <c r="E507" s="4"/>
      <c r="F507" s="4"/>
      <c r="G507" s="4"/>
      <c r="H507" s="8"/>
      <c r="I507" s="8"/>
      <c r="J507" s="81">
        <f>M507+N507</f>
        <v>84.701652915083329</v>
      </c>
      <c r="K507" s="4">
        <v>6.39</v>
      </c>
      <c r="L507" s="4">
        <v>2.41</v>
      </c>
      <c r="M507" s="40">
        <f>F506*M506*K507</f>
        <v>49.397142301875782</v>
      </c>
      <c r="N507" s="41">
        <f>G506*N506*L507</f>
        <v>35.304510613207547</v>
      </c>
      <c r="O507" s="54"/>
    </row>
    <row r="508" spans="1:15" ht="20.149999999999999" customHeight="1" x14ac:dyDescent="0.35">
      <c r="A508" s="175">
        <v>266</v>
      </c>
      <c r="B508" s="4">
        <v>3057</v>
      </c>
      <c r="C508" s="4">
        <v>3057</v>
      </c>
      <c r="D508" s="4">
        <v>1808</v>
      </c>
      <c r="E508" s="4">
        <v>1808</v>
      </c>
      <c r="F508" s="4">
        <f>C508-B508</f>
        <v>0</v>
      </c>
      <c r="G508" s="4">
        <f t="shared" si="15"/>
        <v>0</v>
      </c>
      <c r="H508" s="8">
        <f t="shared" si="14"/>
        <v>0</v>
      </c>
      <c r="I508" s="8">
        <f t="shared" si="14"/>
        <v>0</v>
      </c>
      <c r="J508" s="81">
        <f>H508+I508</f>
        <v>0</v>
      </c>
      <c r="K508" s="4">
        <v>6.39</v>
      </c>
      <c r="L508" s="4">
        <v>2.41</v>
      </c>
      <c r="M508" s="28">
        <f>$C$813</f>
        <v>2.1237313755127253E-2</v>
      </c>
      <c r="N508" s="3">
        <f>$E$813</f>
        <v>8.3709568733153633E-2</v>
      </c>
      <c r="O508" s="54"/>
    </row>
    <row r="509" spans="1:15" ht="20.149999999999999" customHeight="1" x14ac:dyDescent="0.35">
      <c r="A509" s="175"/>
      <c r="B509" s="4"/>
      <c r="C509" s="4"/>
      <c r="D509" s="4"/>
      <c r="E509" s="4"/>
      <c r="F509" s="4"/>
      <c r="G509" s="4"/>
      <c r="H509" s="8"/>
      <c r="I509" s="8"/>
      <c r="J509" s="81">
        <f>M509+N509</f>
        <v>0</v>
      </c>
      <c r="K509" s="4">
        <v>6.39</v>
      </c>
      <c r="L509" s="4">
        <v>2.41</v>
      </c>
      <c r="M509" s="40">
        <f>F508*M508*K509</f>
        <v>0</v>
      </c>
      <c r="N509" s="41">
        <f>G508*N508*L509</f>
        <v>0</v>
      </c>
      <c r="O509" s="54"/>
    </row>
    <row r="510" spans="1:15" ht="20.149999999999999" customHeight="1" x14ac:dyDescent="0.35">
      <c r="A510" s="175">
        <v>267</v>
      </c>
      <c r="B510" s="4">
        <v>11496</v>
      </c>
      <c r="C510" s="4">
        <v>11496</v>
      </c>
      <c r="D510" s="4">
        <v>4380</v>
      </c>
      <c r="E510" s="4">
        <v>4380</v>
      </c>
      <c r="F510" s="4">
        <f>C510-B510</f>
        <v>0</v>
      </c>
      <c r="G510" s="4">
        <f t="shared" si="15"/>
        <v>0</v>
      </c>
      <c r="H510" s="8">
        <f t="shared" si="14"/>
        <v>0</v>
      </c>
      <c r="I510" s="8">
        <f t="shared" si="14"/>
        <v>0</v>
      </c>
      <c r="J510" s="81">
        <f>H510+I510</f>
        <v>0</v>
      </c>
      <c r="K510" s="4">
        <v>6.39</v>
      </c>
      <c r="L510" s="4">
        <v>2.41</v>
      </c>
      <c r="M510" s="28">
        <f>$C$813</f>
        <v>2.1237313755127253E-2</v>
      </c>
      <c r="N510" s="3">
        <f>$E$813</f>
        <v>8.3709568733153633E-2</v>
      </c>
      <c r="O510" s="54"/>
    </row>
    <row r="511" spans="1:15" ht="20.149999999999999" customHeight="1" x14ac:dyDescent="0.35">
      <c r="A511" s="175"/>
      <c r="B511" s="4"/>
      <c r="C511" s="4"/>
      <c r="D511" s="4"/>
      <c r="E511" s="4"/>
      <c r="F511" s="4"/>
      <c r="G511" s="4"/>
      <c r="H511" s="8"/>
      <c r="I511" s="8"/>
      <c r="J511" s="81">
        <f>M511+N511</f>
        <v>0</v>
      </c>
      <c r="K511" s="4">
        <v>6.39</v>
      </c>
      <c r="L511" s="4">
        <v>2.41</v>
      </c>
      <c r="M511" s="40">
        <f>F510*M510*K511</f>
        <v>0</v>
      </c>
      <c r="N511" s="41">
        <f>G510*N510*L511</f>
        <v>0</v>
      </c>
      <c r="O511" s="54"/>
    </row>
    <row r="512" spans="1:15" ht="20.149999999999999" customHeight="1" x14ac:dyDescent="0.35">
      <c r="A512" s="175">
        <v>268</v>
      </c>
      <c r="B512" s="4">
        <v>59</v>
      </c>
      <c r="C512" s="4">
        <v>59</v>
      </c>
      <c r="D512" s="4">
        <v>17</v>
      </c>
      <c r="E512" s="4">
        <v>17</v>
      </c>
      <c r="F512" s="4">
        <f>C512-B512</f>
        <v>0</v>
      </c>
      <c r="G512" s="4">
        <f t="shared" si="15"/>
        <v>0</v>
      </c>
      <c r="H512" s="8">
        <f t="shared" si="14"/>
        <v>0</v>
      </c>
      <c r="I512" s="8">
        <f t="shared" si="14"/>
        <v>0</v>
      </c>
      <c r="J512" s="81">
        <f>H512+I512</f>
        <v>0</v>
      </c>
      <c r="K512" s="4">
        <v>6.39</v>
      </c>
      <c r="L512" s="4">
        <v>2.41</v>
      </c>
      <c r="M512" s="28">
        <f>$C$813</f>
        <v>2.1237313755127253E-2</v>
      </c>
      <c r="N512" s="3">
        <f>$E$813</f>
        <v>8.3709568733153633E-2</v>
      </c>
      <c r="O512" s="54"/>
    </row>
    <row r="513" spans="1:16" ht="20.149999999999999" customHeight="1" x14ac:dyDescent="0.35">
      <c r="A513" s="175"/>
      <c r="B513" s="4"/>
      <c r="C513" s="4"/>
      <c r="D513" s="4"/>
      <c r="E513" s="4"/>
      <c r="F513" s="4"/>
      <c r="G513" s="4"/>
      <c r="H513" s="8"/>
      <c r="I513" s="8"/>
      <c r="J513" s="81">
        <f>M513+N513</f>
        <v>0</v>
      </c>
      <c r="K513" s="4">
        <v>6.39</v>
      </c>
      <c r="L513" s="4">
        <v>2.41</v>
      </c>
      <c r="M513" s="40">
        <f>F512*M512*K513</f>
        <v>0</v>
      </c>
      <c r="N513" s="41">
        <f>G512*N512*L513</f>
        <v>0</v>
      </c>
      <c r="O513" s="54"/>
    </row>
    <row r="514" spans="1:16" ht="20.149999999999999" customHeight="1" x14ac:dyDescent="0.35">
      <c r="A514" s="175">
        <v>269</v>
      </c>
      <c r="B514" s="4">
        <v>1619</v>
      </c>
      <c r="C514" s="4">
        <v>1619</v>
      </c>
      <c r="D514" s="4">
        <v>1296</v>
      </c>
      <c r="E514" s="4">
        <v>1296</v>
      </c>
      <c r="F514" s="4">
        <f>C514-B514</f>
        <v>0</v>
      </c>
      <c r="G514" s="4">
        <f t="shared" si="15"/>
        <v>0</v>
      </c>
      <c r="H514" s="8">
        <f t="shared" si="14"/>
        <v>0</v>
      </c>
      <c r="I514" s="8">
        <f t="shared" si="14"/>
        <v>0</v>
      </c>
      <c r="J514" s="81">
        <f>H514+I514</f>
        <v>0</v>
      </c>
      <c r="K514" s="4">
        <v>6.39</v>
      </c>
      <c r="L514" s="4">
        <v>2.41</v>
      </c>
      <c r="M514" s="28">
        <f>$C$813</f>
        <v>2.1237313755127253E-2</v>
      </c>
      <c r="N514" s="3">
        <f>$E$813</f>
        <v>8.3709568733153633E-2</v>
      </c>
      <c r="O514" s="54"/>
    </row>
    <row r="515" spans="1:16" ht="20.149999999999999" customHeight="1" x14ac:dyDescent="0.35">
      <c r="A515" s="175"/>
      <c r="B515" s="4"/>
      <c r="C515" s="4"/>
      <c r="D515" s="4"/>
      <c r="E515" s="4"/>
      <c r="F515" s="4"/>
      <c r="G515" s="4"/>
      <c r="H515" s="8"/>
      <c r="I515" s="8"/>
      <c r="J515" s="81">
        <f>M515+N515</f>
        <v>0</v>
      </c>
      <c r="K515" s="4">
        <v>6.39</v>
      </c>
      <c r="L515" s="4">
        <v>2.41</v>
      </c>
      <c r="M515" s="40">
        <f>F514*M514*K515</f>
        <v>0</v>
      </c>
      <c r="N515" s="41">
        <f>G514*N514*L515</f>
        <v>0</v>
      </c>
      <c r="O515" s="54"/>
    </row>
    <row r="516" spans="1:16" ht="20.149999999999999" customHeight="1" x14ac:dyDescent="0.35">
      <c r="A516" s="175">
        <v>270.27100000000002</v>
      </c>
      <c r="B516" s="4">
        <v>1500</v>
      </c>
      <c r="C516" s="4">
        <v>1504</v>
      </c>
      <c r="D516" s="4">
        <v>840</v>
      </c>
      <c r="E516" s="4">
        <v>840</v>
      </c>
      <c r="F516" s="4">
        <f>C516-B516</f>
        <v>4</v>
      </c>
      <c r="G516" s="4">
        <f t="shared" si="15"/>
        <v>0</v>
      </c>
      <c r="H516" s="8">
        <f t="shared" si="14"/>
        <v>25.56</v>
      </c>
      <c r="I516" s="8">
        <f t="shared" si="14"/>
        <v>0</v>
      </c>
      <c r="J516" s="81">
        <f>H516+I516</f>
        <v>25.56</v>
      </c>
      <c r="K516" s="4">
        <v>6.39</v>
      </c>
      <c r="L516" s="4">
        <v>2.41</v>
      </c>
      <c r="M516" s="28">
        <f>$C$813</f>
        <v>2.1237313755127253E-2</v>
      </c>
      <c r="N516" s="3">
        <f>$E$813</f>
        <v>8.3709568733153633E-2</v>
      </c>
      <c r="O516" s="54"/>
    </row>
    <row r="517" spans="1:16" ht="20.149999999999999" customHeight="1" x14ac:dyDescent="0.35">
      <c r="A517" s="177"/>
      <c r="B517" s="4"/>
      <c r="C517" s="4"/>
      <c r="D517" s="4"/>
      <c r="E517" s="4"/>
      <c r="F517" s="4"/>
      <c r="G517" s="4"/>
      <c r="H517" s="8"/>
      <c r="I517" s="8"/>
      <c r="J517" s="81">
        <f>M517+N517</f>
        <v>0.54282573958105251</v>
      </c>
      <c r="K517" s="4">
        <v>6.39</v>
      </c>
      <c r="L517" s="4">
        <v>2.41</v>
      </c>
      <c r="M517" s="40">
        <f>F516*M516*K517</f>
        <v>0.54282573958105251</v>
      </c>
      <c r="N517" s="41">
        <f>G516*N516*L517</f>
        <v>0</v>
      </c>
      <c r="O517" s="54"/>
    </row>
    <row r="518" spans="1:16" ht="20.149999999999999" customHeight="1" x14ac:dyDescent="0.35">
      <c r="A518" s="221">
        <v>272</v>
      </c>
      <c r="B518" s="4">
        <v>3922</v>
      </c>
      <c r="C518" s="4">
        <v>3922</v>
      </c>
      <c r="D518" s="4">
        <v>1452</v>
      </c>
      <c r="E518" s="4">
        <v>1452</v>
      </c>
      <c r="F518" s="4">
        <f>C518-B518</f>
        <v>0</v>
      </c>
      <c r="G518" s="4">
        <f t="shared" si="15"/>
        <v>0</v>
      </c>
      <c r="H518" s="8">
        <f t="shared" si="14"/>
        <v>0</v>
      </c>
      <c r="I518" s="8">
        <f t="shared" si="14"/>
        <v>0</v>
      </c>
      <c r="J518" s="81">
        <f>H518+I518</f>
        <v>0</v>
      </c>
      <c r="K518" s="4">
        <v>6.39</v>
      </c>
      <c r="L518" s="4">
        <v>2.41</v>
      </c>
      <c r="M518" s="28">
        <f>$C$813</f>
        <v>2.1237313755127253E-2</v>
      </c>
      <c r="N518" s="3">
        <f>$E$813</f>
        <v>8.3709568733153633E-2</v>
      </c>
      <c r="O518" s="54"/>
    </row>
    <row r="519" spans="1:16" ht="20.149999999999999" customHeight="1" x14ac:dyDescent="0.35">
      <c r="A519" s="222"/>
      <c r="B519" s="4"/>
      <c r="C519" s="4"/>
      <c r="D519" s="4"/>
      <c r="E519" s="4"/>
      <c r="F519" s="4"/>
      <c r="G519" s="4"/>
      <c r="H519" s="8"/>
      <c r="I519" s="8"/>
      <c r="J519" s="81">
        <f>M519+N519</f>
        <v>0</v>
      </c>
      <c r="K519" s="4">
        <v>6.39</v>
      </c>
      <c r="L519" s="4">
        <v>2.41</v>
      </c>
      <c r="M519" s="40">
        <f>F518*M518*K519</f>
        <v>0</v>
      </c>
      <c r="N519" s="41">
        <f>G518*N518*L519</f>
        <v>0</v>
      </c>
      <c r="O519" s="54"/>
    </row>
    <row r="520" spans="1:16" ht="20.149999999999999" customHeight="1" x14ac:dyDescent="0.35">
      <c r="A520" s="223"/>
      <c r="B520" s="4">
        <v>1316</v>
      </c>
      <c r="C520" s="4">
        <v>1316</v>
      </c>
      <c r="D520" s="4">
        <v>867</v>
      </c>
      <c r="E520" s="4">
        <v>867</v>
      </c>
      <c r="F520" s="4">
        <f>C520-B520</f>
        <v>0</v>
      </c>
      <c r="G520" s="4">
        <f t="shared" si="15"/>
        <v>0</v>
      </c>
      <c r="H520" s="8">
        <f t="shared" si="14"/>
        <v>0</v>
      </c>
      <c r="I520" s="8">
        <f t="shared" si="14"/>
        <v>0</v>
      </c>
      <c r="J520" s="81">
        <f>H520+I520</f>
        <v>0</v>
      </c>
      <c r="K520" s="4">
        <v>6.39</v>
      </c>
      <c r="L520" s="4">
        <v>2.41</v>
      </c>
      <c r="M520" s="28">
        <f>$C$813</f>
        <v>2.1237313755127253E-2</v>
      </c>
      <c r="N520" s="3">
        <f>$E$813</f>
        <v>8.3709568733153633E-2</v>
      </c>
      <c r="O520" s="54"/>
    </row>
    <row r="521" spans="1:16" ht="20.149999999999999" customHeight="1" x14ac:dyDescent="0.35">
      <c r="A521" s="190"/>
      <c r="B521" s="4"/>
      <c r="C521" s="4"/>
      <c r="D521" s="4"/>
      <c r="E521" s="4"/>
      <c r="F521" s="4"/>
      <c r="G521" s="4"/>
      <c r="H521" s="8"/>
      <c r="I521" s="8"/>
      <c r="J521" s="81">
        <f>M521+N521</f>
        <v>0</v>
      </c>
      <c r="K521" s="4">
        <v>6.39</v>
      </c>
      <c r="L521" s="4">
        <v>2.41</v>
      </c>
      <c r="M521" s="40">
        <f>F520*M520*K521</f>
        <v>0</v>
      </c>
      <c r="N521" s="41">
        <f>G520*N520*L521</f>
        <v>0</v>
      </c>
      <c r="O521" s="54"/>
    </row>
    <row r="522" spans="1:16" ht="20.149999999999999" customHeight="1" x14ac:dyDescent="0.35">
      <c r="A522" s="178">
        <v>273</v>
      </c>
      <c r="B522" s="4">
        <v>298</v>
      </c>
      <c r="C522" s="4">
        <v>298</v>
      </c>
      <c r="D522" s="4">
        <v>192</v>
      </c>
      <c r="E522" s="4">
        <v>192</v>
      </c>
      <c r="F522" s="4">
        <f>C522-B522</f>
        <v>0</v>
      </c>
      <c r="G522" s="4">
        <f t="shared" si="15"/>
        <v>0</v>
      </c>
      <c r="H522" s="8">
        <f t="shared" si="14"/>
        <v>0</v>
      </c>
      <c r="I522" s="8">
        <f t="shared" si="14"/>
        <v>0</v>
      </c>
      <c r="J522" s="81">
        <f>H522+I522</f>
        <v>0</v>
      </c>
      <c r="K522" s="4">
        <v>6.39</v>
      </c>
      <c r="L522" s="4">
        <v>2.41</v>
      </c>
      <c r="M522" s="28">
        <f>$C$813</f>
        <v>2.1237313755127253E-2</v>
      </c>
      <c r="N522" s="3">
        <f>$E$813</f>
        <v>8.3709568733153633E-2</v>
      </c>
      <c r="O522" s="54"/>
    </row>
    <row r="523" spans="1:16" ht="20.149999999999999" customHeight="1" x14ac:dyDescent="0.35">
      <c r="A523" s="178"/>
      <c r="B523" s="4"/>
      <c r="C523" s="4"/>
      <c r="D523" s="4"/>
      <c r="E523" s="4"/>
      <c r="F523" s="4"/>
      <c r="G523" s="4"/>
      <c r="H523" s="8"/>
      <c r="I523" s="8"/>
      <c r="J523" s="81">
        <f>M523+N523</f>
        <v>0</v>
      </c>
      <c r="K523" s="4">
        <v>6.39</v>
      </c>
      <c r="L523" s="4">
        <v>2.41</v>
      </c>
      <c r="M523" s="40">
        <f>F522*M522*K523</f>
        <v>0</v>
      </c>
      <c r="N523" s="41">
        <f>G522*N522*L523</f>
        <v>0</v>
      </c>
      <c r="O523" s="54"/>
    </row>
    <row r="524" spans="1:16" ht="20.149999999999999" customHeight="1" x14ac:dyDescent="0.35">
      <c r="A524" s="174">
        <v>274</v>
      </c>
      <c r="B524" s="25">
        <v>811</v>
      </c>
      <c r="C524" s="25">
        <v>811</v>
      </c>
      <c r="D524" s="25">
        <v>300</v>
      </c>
      <c r="E524" s="25">
        <v>300</v>
      </c>
      <c r="F524" s="25">
        <f>C524-B524</f>
        <v>0</v>
      </c>
      <c r="G524" s="25">
        <f t="shared" si="15"/>
        <v>0</v>
      </c>
      <c r="H524" s="25">
        <f t="shared" si="14"/>
        <v>0</v>
      </c>
      <c r="I524" s="25">
        <f t="shared" si="14"/>
        <v>0</v>
      </c>
      <c r="J524" s="85">
        <f>H524+I524</f>
        <v>0</v>
      </c>
      <c r="K524" s="25">
        <v>4.47</v>
      </c>
      <c r="L524" s="126">
        <v>1.68</v>
      </c>
      <c r="M524" s="36">
        <f>$C$813</f>
        <v>2.1237313755127253E-2</v>
      </c>
      <c r="N524" s="34">
        <f>$E$813</f>
        <v>8.3709568733153633E-2</v>
      </c>
      <c r="O524" s="53"/>
      <c r="P524">
        <v>26</v>
      </c>
    </row>
    <row r="525" spans="1:16" ht="20.149999999999999" customHeight="1" x14ac:dyDescent="0.35">
      <c r="A525" s="174"/>
      <c r="B525" s="25"/>
      <c r="C525" s="25"/>
      <c r="D525" s="25"/>
      <c r="E525" s="25"/>
      <c r="F525" s="25"/>
      <c r="G525" s="25"/>
      <c r="H525" s="25"/>
      <c r="I525" s="25"/>
      <c r="J525" s="85">
        <f>M525+N525</f>
        <v>0</v>
      </c>
      <c r="K525" s="25">
        <v>6.39</v>
      </c>
      <c r="L525" s="34">
        <v>2.41</v>
      </c>
      <c r="M525" s="37">
        <f>F524*M524*K525</f>
        <v>0</v>
      </c>
      <c r="N525" s="35">
        <f>G524*N524*L525</f>
        <v>0</v>
      </c>
      <c r="O525" s="53" t="s">
        <v>6</v>
      </c>
    </row>
    <row r="526" spans="1:16" ht="20.149999999999999" customHeight="1" x14ac:dyDescent="0.35">
      <c r="A526" s="173">
        <v>275</v>
      </c>
      <c r="B526" s="6">
        <v>54640</v>
      </c>
      <c r="C526" s="6">
        <v>55561</v>
      </c>
      <c r="D526" s="6">
        <v>22814</v>
      </c>
      <c r="E526" s="6">
        <v>23171</v>
      </c>
      <c r="F526" s="6">
        <f>C526-B526</f>
        <v>921</v>
      </c>
      <c r="G526" s="6">
        <f t="shared" si="15"/>
        <v>357</v>
      </c>
      <c r="H526" s="6">
        <f>F526*K526</f>
        <v>0</v>
      </c>
      <c r="I526" s="6">
        <f>G526*L526</f>
        <v>0</v>
      </c>
      <c r="J526" s="80">
        <f>H526+I526</f>
        <v>0</v>
      </c>
      <c r="K526" s="7">
        <v>0</v>
      </c>
      <c r="L526" s="7">
        <v>0</v>
      </c>
      <c r="M526" s="27">
        <f>$C$813</f>
        <v>2.1237313755127253E-2</v>
      </c>
      <c r="N526" s="1">
        <f>$E$813</f>
        <v>8.3709568733153633E-2</v>
      </c>
      <c r="O526" s="58" t="s">
        <v>5</v>
      </c>
    </row>
    <row r="527" spans="1:16" ht="20.149999999999999" customHeight="1" x14ac:dyDescent="0.35">
      <c r="A527" s="173"/>
      <c r="B527" s="6"/>
      <c r="C527" s="6"/>
      <c r="D527" s="6"/>
      <c r="E527" s="6"/>
      <c r="F527" s="6"/>
      <c r="G527" s="6"/>
      <c r="H527" s="6"/>
      <c r="I527" s="6"/>
      <c r="J527" s="80">
        <f>M527+N527</f>
        <v>197.00682818948076</v>
      </c>
      <c r="K527" s="6">
        <v>6.39</v>
      </c>
      <c r="L527" s="148">
        <v>2.41</v>
      </c>
      <c r="M527" s="32">
        <f>F526*M526*K527</f>
        <v>124.98562653853735</v>
      </c>
      <c r="N527" s="33">
        <f>G526*N526*L527</f>
        <v>72.021201650943397</v>
      </c>
      <c r="O527" s="58"/>
    </row>
    <row r="528" spans="1:16" ht="20.149999999999999" customHeight="1" x14ac:dyDescent="0.35">
      <c r="A528" s="175">
        <v>276</v>
      </c>
      <c r="B528" s="4">
        <v>898</v>
      </c>
      <c r="C528" s="4">
        <v>898</v>
      </c>
      <c r="D528" s="4">
        <v>280</v>
      </c>
      <c r="E528" s="4">
        <v>280</v>
      </c>
      <c r="F528" s="4">
        <f>C528-B528</f>
        <v>0</v>
      </c>
      <c r="G528" s="4">
        <f t="shared" si="15"/>
        <v>0</v>
      </c>
      <c r="H528" s="8">
        <f>F528*K528</f>
        <v>0</v>
      </c>
      <c r="I528" s="8">
        <f>G528*L528</f>
        <v>0</v>
      </c>
      <c r="J528" s="81">
        <f>H528+I528</f>
        <v>0</v>
      </c>
      <c r="K528" s="4">
        <v>6.39</v>
      </c>
      <c r="L528" s="4">
        <v>2.41</v>
      </c>
      <c r="M528" s="28">
        <f>$C$813</f>
        <v>2.1237313755127253E-2</v>
      </c>
      <c r="N528" s="3">
        <f>$E$813</f>
        <v>8.3709568733153633E-2</v>
      </c>
      <c r="O528" s="54" t="s">
        <v>53</v>
      </c>
    </row>
    <row r="529" spans="1:15" ht="20.149999999999999" customHeight="1" x14ac:dyDescent="0.35">
      <c r="A529" s="175"/>
      <c r="B529" s="4"/>
      <c r="C529" s="4"/>
      <c r="D529" s="4"/>
      <c r="E529" s="4"/>
      <c r="F529" s="4"/>
      <c r="G529" s="4"/>
      <c r="H529" s="8"/>
      <c r="I529" s="8"/>
      <c r="J529" s="81">
        <f>M529+N529</f>
        <v>0</v>
      </c>
      <c r="K529" s="4">
        <v>6.39</v>
      </c>
      <c r="L529" s="4">
        <v>2.41</v>
      </c>
      <c r="M529" s="40">
        <f>F528*M528*K529</f>
        <v>0</v>
      </c>
      <c r="N529" s="41">
        <f>G528*N528*L529</f>
        <v>0</v>
      </c>
      <c r="O529" s="54"/>
    </row>
    <row r="530" spans="1:15" ht="20.149999999999999" customHeight="1" x14ac:dyDescent="0.35">
      <c r="A530" s="175">
        <v>278</v>
      </c>
      <c r="B530" s="4">
        <v>1215</v>
      </c>
      <c r="C530" s="4">
        <v>1217</v>
      </c>
      <c r="D530" s="4">
        <v>335</v>
      </c>
      <c r="E530" s="4">
        <v>338</v>
      </c>
      <c r="F530" s="4">
        <f>C530-B530</f>
        <v>2</v>
      </c>
      <c r="G530" s="4">
        <f t="shared" si="15"/>
        <v>3</v>
      </c>
      <c r="H530" s="8">
        <f>F530*K530</f>
        <v>12.78</v>
      </c>
      <c r="I530" s="8">
        <f>G530*L530</f>
        <v>7.23</v>
      </c>
      <c r="J530" s="81">
        <f>H530+I530</f>
        <v>20.009999999999998</v>
      </c>
      <c r="K530" s="4">
        <v>6.39</v>
      </c>
      <c r="L530" s="4">
        <v>2.41</v>
      </c>
      <c r="M530" s="28">
        <f>$C$813</f>
        <v>2.1237313755127253E-2</v>
      </c>
      <c r="N530" s="3">
        <f>$E$813</f>
        <v>8.3709568733153633E-2</v>
      </c>
      <c r="O530" s="54"/>
    </row>
    <row r="531" spans="1:15" ht="20.149999999999999" customHeight="1" x14ac:dyDescent="0.35">
      <c r="A531" s="177"/>
      <c r="B531" s="4"/>
      <c r="C531" s="4"/>
      <c r="D531" s="4"/>
      <c r="E531" s="4"/>
      <c r="F531" s="4"/>
      <c r="G531" s="4"/>
      <c r="H531" s="8"/>
      <c r="I531" s="8"/>
      <c r="J531" s="81">
        <f>M531+N531</f>
        <v>0.87663305173122708</v>
      </c>
      <c r="K531" s="4">
        <v>6.39</v>
      </c>
      <c r="L531" s="4">
        <v>2.41</v>
      </c>
      <c r="M531" s="40">
        <f>F530*M530*K531</f>
        <v>0.27141286979052626</v>
      </c>
      <c r="N531" s="41">
        <f>G530*N530*L531</f>
        <v>0.60522018194070082</v>
      </c>
      <c r="O531" s="54"/>
    </row>
    <row r="532" spans="1:15" ht="20.149999999999999" customHeight="1" x14ac:dyDescent="0.35">
      <c r="A532" s="177">
        <v>280</v>
      </c>
      <c r="B532" s="4">
        <v>17</v>
      </c>
      <c r="C532" s="4">
        <v>17</v>
      </c>
      <c r="D532" s="4">
        <v>9</v>
      </c>
      <c r="E532" s="4">
        <v>9</v>
      </c>
      <c r="F532" s="4">
        <f>C532-B532</f>
        <v>0</v>
      </c>
      <c r="G532" s="4">
        <f>E532-D532</f>
        <v>0</v>
      </c>
      <c r="H532" s="8">
        <f>F532*K532</f>
        <v>0</v>
      </c>
      <c r="I532" s="8">
        <f>G532*L532</f>
        <v>0</v>
      </c>
      <c r="J532" s="81">
        <f>H532+I532</f>
        <v>0</v>
      </c>
      <c r="K532" s="4">
        <v>6.39</v>
      </c>
      <c r="L532" s="4">
        <v>2.41</v>
      </c>
      <c r="M532" s="40">
        <f>$C$813</f>
        <v>2.1237313755127253E-2</v>
      </c>
      <c r="N532" s="41">
        <f>$E$813</f>
        <v>8.3709568733153633E-2</v>
      </c>
      <c r="O532" s="54"/>
    </row>
    <row r="533" spans="1:15" ht="20.149999999999999" customHeight="1" x14ac:dyDescent="0.35">
      <c r="A533" s="177"/>
      <c r="B533" s="4"/>
      <c r="C533" s="4"/>
      <c r="D533" s="4"/>
      <c r="E533" s="4"/>
      <c r="F533" s="4"/>
      <c r="G533" s="4"/>
      <c r="H533" s="8"/>
      <c r="I533" s="8"/>
      <c r="J533" s="81">
        <f>M533+N533</f>
        <v>0</v>
      </c>
      <c r="K533" s="4">
        <v>6.39</v>
      </c>
      <c r="L533" s="4">
        <v>2.41</v>
      </c>
      <c r="M533" s="40">
        <f>F532*M532*K533</f>
        <v>0</v>
      </c>
      <c r="N533" s="41">
        <f>G532*N532*L533</f>
        <v>0</v>
      </c>
      <c r="O533" s="54"/>
    </row>
    <row r="534" spans="1:15" ht="20.149999999999999" customHeight="1" x14ac:dyDescent="0.35">
      <c r="A534" s="218">
        <v>281</v>
      </c>
      <c r="B534" s="6">
        <v>24849</v>
      </c>
      <c r="C534" s="6">
        <v>25104</v>
      </c>
      <c r="D534" s="6">
        <v>9682</v>
      </c>
      <c r="E534" s="6">
        <v>9788</v>
      </c>
      <c r="F534" s="6">
        <f>C534-B534</f>
        <v>255</v>
      </c>
      <c r="G534" s="6">
        <f t="shared" si="15"/>
        <v>106</v>
      </c>
      <c r="H534" s="6">
        <f>F534*K534</f>
        <v>0</v>
      </c>
      <c r="I534" s="6">
        <f>G534*L534</f>
        <v>0</v>
      </c>
      <c r="J534" s="80">
        <f>H534+I534</f>
        <v>0</v>
      </c>
      <c r="K534" s="7">
        <v>0</v>
      </c>
      <c r="L534" s="7">
        <v>0</v>
      </c>
      <c r="M534" s="27">
        <f>$C$813</f>
        <v>2.1237313755127253E-2</v>
      </c>
      <c r="N534" s="1">
        <f>$E$813</f>
        <v>8.3709568733153633E-2</v>
      </c>
      <c r="O534" s="58" t="s">
        <v>5</v>
      </c>
    </row>
    <row r="535" spans="1:15" ht="20.149999999999999" customHeight="1" x14ac:dyDescent="0.35">
      <c r="A535" s="219"/>
      <c r="B535" s="26"/>
      <c r="C535" s="26"/>
      <c r="D535" s="26"/>
      <c r="E535" s="26"/>
      <c r="F535" s="26"/>
      <c r="G535" s="26"/>
      <c r="H535" s="6"/>
      <c r="I535" s="6"/>
      <c r="J535" s="87">
        <f>M535+N535</f>
        <v>55.989587326863536</v>
      </c>
      <c r="K535" s="6">
        <v>6.39</v>
      </c>
      <c r="L535" s="148">
        <v>2.41</v>
      </c>
      <c r="M535" s="32">
        <f>F534*M534*K535</f>
        <v>34.605140898292106</v>
      </c>
      <c r="N535" s="33">
        <f>G534*N534*L535</f>
        <v>21.38444642857143</v>
      </c>
      <c r="O535" s="58"/>
    </row>
    <row r="536" spans="1:15" ht="20.149999999999999" customHeight="1" x14ac:dyDescent="0.35">
      <c r="A536" s="220"/>
      <c r="B536" s="12">
        <v>11366</v>
      </c>
      <c r="C536" s="12">
        <v>11366</v>
      </c>
      <c r="D536" s="12">
        <v>3116</v>
      </c>
      <c r="E536" s="12">
        <v>3116</v>
      </c>
      <c r="F536" s="12">
        <f>C536-B536</f>
        <v>0</v>
      </c>
      <c r="G536" s="12">
        <f t="shared" si="15"/>
        <v>0</v>
      </c>
      <c r="H536" s="8">
        <f>F536*K536</f>
        <v>0</v>
      </c>
      <c r="I536" s="8">
        <f>G536*L536</f>
        <v>0</v>
      </c>
      <c r="J536" s="88">
        <f>H536+I536</f>
        <v>0</v>
      </c>
      <c r="K536" s="4">
        <v>6.39</v>
      </c>
      <c r="L536" s="4">
        <v>2.41</v>
      </c>
      <c r="M536" s="28">
        <f>$C$813</f>
        <v>2.1237313755127253E-2</v>
      </c>
      <c r="N536" s="3">
        <f>$E$813</f>
        <v>8.3709568733153633E-2</v>
      </c>
      <c r="O536" s="60" t="s">
        <v>52</v>
      </c>
    </row>
    <row r="537" spans="1:15" ht="20.149999999999999" customHeight="1" x14ac:dyDescent="0.45">
      <c r="A537" s="191"/>
      <c r="B537" s="12"/>
      <c r="C537" s="12"/>
      <c r="D537" s="12"/>
      <c r="E537" s="12"/>
      <c r="F537" s="12"/>
      <c r="G537" s="12"/>
      <c r="H537" s="8"/>
      <c r="I537" s="8"/>
      <c r="J537" s="88">
        <f>M537+N537</f>
        <v>0</v>
      </c>
      <c r="K537" s="4">
        <v>6.39</v>
      </c>
      <c r="L537" s="4">
        <v>2.41</v>
      </c>
      <c r="M537" s="40">
        <f>F536*M536*K537</f>
        <v>0</v>
      </c>
      <c r="N537" s="41">
        <f>G536*N536*L537</f>
        <v>0</v>
      </c>
      <c r="O537" s="60"/>
    </row>
    <row r="538" spans="1:15" ht="20.149999999999999" customHeight="1" x14ac:dyDescent="0.35">
      <c r="A538" s="175">
        <v>282</v>
      </c>
      <c r="B538" s="4">
        <v>4821</v>
      </c>
      <c r="C538" s="4">
        <v>4821</v>
      </c>
      <c r="D538" s="4">
        <v>3482</v>
      </c>
      <c r="E538" s="4">
        <v>3482</v>
      </c>
      <c r="F538" s="4">
        <f>C538-B538</f>
        <v>0</v>
      </c>
      <c r="G538" s="4">
        <f t="shared" si="15"/>
        <v>0</v>
      </c>
      <c r="H538" s="8">
        <f>F538*K538</f>
        <v>0</v>
      </c>
      <c r="I538" s="8">
        <f>G538*L538</f>
        <v>0</v>
      </c>
      <c r="J538" s="82">
        <f>H538+I538</f>
        <v>0</v>
      </c>
      <c r="K538" s="4">
        <v>6.39</v>
      </c>
      <c r="L538" s="4">
        <v>2.41</v>
      </c>
      <c r="M538" s="28">
        <f>$C$813</f>
        <v>2.1237313755127253E-2</v>
      </c>
      <c r="N538" s="3">
        <f>$E$813</f>
        <v>8.3709568733153633E-2</v>
      </c>
      <c r="O538" s="54"/>
    </row>
    <row r="539" spans="1:15" ht="20.149999999999999" customHeight="1" x14ac:dyDescent="0.35">
      <c r="A539" s="175"/>
      <c r="B539" s="4"/>
      <c r="C539" s="4"/>
      <c r="D539" s="4"/>
      <c r="E539" s="4"/>
      <c r="F539" s="4"/>
      <c r="G539" s="4"/>
      <c r="H539" s="8"/>
      <c r="I539" s="8"/>
      <c r="J539" s="82">
        <f>M539+N539</f>
        <v>0</v>
      </c>
      <c r="K539" s="4">
        <v>6.39</v>
      </c>
      <c r="L539" s="4">
        <v>2.41</v>
      </c>
      <c r="M539" s="40">
        <f>F538*M538*K539</f>
        <v>0</v>
      </c>
      <c r="N539" s="41">
        <f>G538*N538*L539</f>
        <v>0</v>
      </c>
      <c r="O539" s="54"/>
    </row>
    <row r="540" spans="1:15" ht="20.149999999999999" customHeight="1" x14ac:dyDescent="0.35">
      <c r="A540" s="173">
        <v>283</v>
      </c>
      <c r="B540" s="6">
        <v>5072</v>
      </c>
      <c r="C540" s="6">
        <v>5471</v>
      </c>
      <c r="D540" s="6">
        <v>5961</v>
      </c>
      <c r="E540" s="6">
        <v>6530</v>
      </c>
      <c r="F540" s="6">
        <f>C540-B540</f>
        <v>399</v>
      </c>
      <c r="G540" s="6">
        <f t="shared" si="15"/>
        <v>569</v>
      </c>
      <c r="H540" s="6">
        <f>F540*K540</f>
        <v>0</v>
      </c>
      <c r="I540" s="6">
        <f>G540*L540</f>
        <v>0</v>
      </c>
      <c r="J540" s="80">
        <f>H540+I540</f>
        <v>0</v>
      </c>
      <c r="K540" s="7">
        <v>0</v>
      </c>
      <c r="L540" s="7">
        <v>0</v>
      </c>
      <c r="M540" s="27">
        <f>$C$813</f>
        <v>2.1237313755127253E-2</v>
      </c>
      <c r="N540" s="1">
        <f>$E$813</f>
        <v>8.3709568733153633E-2</v>
      </c>
      <c r="O540" s="58" t="s">
        <v>5</v>
      </c>
    </row>
    <row r="541" spans="1:15" ht="20.149999999999999" customHeight="1" x14ac:dyDescent="0.35">
      <c r="A541" s="173"/>
      <c r="B541" s="6"/>
      <c r="C541" s="6"/>
      <c r="D541" s="6"/>
      <c r="E541" s="6"/>
      <c r="F541" s="6"/>
      <c r="G541" s="6"/>
      <c r="H541" s="6"/>
      <c r="I541" s="6"/>
      <c r="J541" s="80">
        <f>M541+N541</f>
        <v>168.93696203129625</v>
      </c>
      <c r="K541" s="6">
        <v>6.39</v>
      </c>
      <c r="L541" s="148">
        <v>2.41</v>
      </c>
      <c r="M541" s="32">
        <f>F540*M540*K541</f>
        <v>54.146867523209998</v>
      </c>
      <c r="N541" s="33">
        <f>G540*N540*L541</f>
        <v>114.79009450808626</v>
      </c>
      <c r="O541" s="58"/>
    </row>
    <row r="542" spans="1:15" ht="20.149999999999999" customHeight="1" x14ac:dyDescent="0.35">
      <c r="A542" s="175">
        <v>284</v>
      </c>
      <c r="B542" s="4">
        <v>1229</v>
      </c>
      <c r="C542" s="4">
        <v>1253</v>
      </c>
      <c r="D542" s="4">
        <v>962</v>
      </c>
      <c r="E542" s="4">
        <v>962</v>
      </c>
      <c r="F542" s="4">
        <f>C542-B542</f>
        <v>24</v>
      </c>
      <c r="G542" s="4">
        <f t="shared" si="15"/>
        <v>0</v>
      </c>
      <c r="H542" s="8">
        <f>F542*K542</f>
        <v>153.35999999999999</v>
      </c>
      <c r="I542" s="8">
        <f>G542*L542</f>
        <v>0</v>
      </c>
      <c r="J542" s="82">
        <f>H542+I542</f>
        <v>153.35999999999999</v>
      </c>
      <c r="K542" s="4">
        <v>6.39</v>
      </c>
      <c r="L542" s="4">
        <v>2.41</v>
      </c>
      <c r="M542" s="28">
        <f>$C$813</f>
        <v>2.1237313755127253E-2</v>
      </c>
      <c r="N542" s="3">
        <f>$E$813</f>
        <v>8.3709568733153633E-2</v>
      </c>
      <c r="O542" s="54" t="s">
        <v>54</v>
      </c>
    </row>
    <row r="543" spans="1:15" ht="20.149999999999999" customHeight="1" x14ac:dyDescent="0.35">
      <c r="A543" s="175"/>
      <c r="B543" s="4"/>
      <c r="C543" s="4"/>
      <c r="D543" s="4"/>
      <c r="E543" s="4"/>
      <c r="F543" s="4"/>
      <c r="G543" s="4"/>
      <c r="H543" s="8"/>
      <c r="I543" s="8"/>
      <c r="J543" s="82">
        <f>M543+N543</f>
        <v>3.2569544374863155</v>
      </c>
      <c r="K543" s="4">
        <v>6.39</v>
      </c>
      <c r="L543" s="4">
        <v>2.41</v>
      </c>
      <c r="M543" s="40">
        <f>F542*M542*K543</f>
        <v>3.2569544374863155</v>
      </c>
      <c r="N543" s="41">
        <f>G542*N542*L543</f>
        <v>0</v>
      </c>
      <c r="O543" s="54"/>
    </row>
    <row r="544" spans="1:15" ht="20.149999999999999" customHeight="1" x14ac:dyDescent="0.35">
      <c r="A544" s="175">
        <v>285</v>
      </c>
      <c r="B544" s="4">
        <v>1632</v>
      </c>
      <c r="C544" s="4">
        <v>1632</v>
      </c>
      <c r="D544" s="4">
        <v>1015</v>
      </c>
      <c r="E544" s="4">
        <v>1015</v>
      </c>
      <c r="F544" s="4">
        <f>C544-B544</f>
        <v>0</v>
      </c>
      <c r="G544" s="4">
        <f t="shared" si="15"/>
        <v>0</v>
      </c>
      <c r="H544" s="8">
        <f>F544*K544</f>
        <v>0</v>
      </c>
      <c r="I544" s="8">
        <f>G544*L544</f>
        <v>0</v>
      </c>
      <c r="J544" s="82">
        <f>H544+I544</f>
        <v>0</v>
      </c>
      <c r="K544" s="4">
        <v>6.39</v>
      </c>
      <c r="L544" s="4">
        <v>2.41</v>
      </c>
      <c r="M544" s="28">
        <f>$C$813</f>
        <v>2.1237313755127253E-2</v>
      </c>
      <c r="N544" s="3">
        <f>$E$813</f>
        <v>8.3709568733153633E-2</v>
      </c>
      <c r="O544" s="54"/>
    </row>
    <row r="545" spans="1:16" ht="20.149999999999999" customHeight="1" x14ac:dyDescent="0.35">
      <c r="A545" s="175"/>
      <c r="B545" s="4"/>
      <c r="C545" s="4"/>
      <c r="D545" s="4"/>
      <c r="E545" s="4"/>
      <c r="F545" s="4"/>
      <c r="G545" s="4"/>
      <c r="H545" s="8"/>
      <c r="I545" s="8"/>
      <c r="J545" s="82">
        <f>M545+N545</f>
        <v>0</v>
      </c>
      <c r="K545" s="4">
        <v>6.39</v>
      </c>
      <c r="L545" s="4">
        <v>2.41</v>
      </c>
      <c r="M545" s="40">
        <f>F544*M544*K545</f>
        <v>0</v>
      </c>
      <c r="N545" s="41">
        <f>G544*N544*L545</f>
        <v>0</v>
      </c>
      <c r="O545" s="54"/>
    </row>
    <row r="546" spans="1:16" ht="20.149999999999999" customHeight="1" x14ac:dyDescent="0.35">
      <c r="A546" s="175">
        <v>286</v>
      </c>
      <c r="B546" s="4">
        <v>6781</v>
      </c>
      <c r="C546" s="4">
        <v>6782</v>
      </c>
      <c r="D546" s="4">
        <v>2326</v>
      </c>
      <c r="E546" s="4">
        <v>2327</v>
      </c>
      <c r="F546" s="4">
        <f>C546-B546</f>
        <v>1</v>
      </c>
      <c r="G546" s="4">
        <f t="shared" si="15"/>
        <v>1</v>
      </c>
      <c r="H546" s="8">
        <f>F546*K546</f>
        <v>6.39</v>
      </c>
      <c r="I546" s="8">
        <f>G546*L546</f>
        <v>2.41</v>
      </c>
      <c r="J546" s="82">
        <f>H546+I546</f>
        <v>8.8000000000000007</v>
      </c>
      <c r="K546" s="4">
        <v>6.39</v>
      </c>
      <c r="L546" s="4">
        <v>2.41</v>
      </c>
      <c r="M546" s="28">
        <f>$C$813</f>
        <v>2.1237313755127253E-2</v>
      </c>
      <c r="N546" s="3">
        <f>$E$813</f>
        <v>8.3709568733153633E-2</v>
      </c>
      <c r="O546" s="54"/>
    </row>
    <row r="547" spans="1:16" ht="20.149999999999999" customHeight="1" x14ac:dyDescent="0.35">
      <c r="A547" s="175"/>
      <c r="B547" s="4"/>
      <c r="C547" s="4"/>
      <c r="D547" s="4"/>
      <c r="E547" s="4"/>
      <c r="F547" s="4"/>
      <c r="G547" s="4"/>
      <c r="H547" s="8"/>
      <c r="I547" s="8"/>
      <c r="J547" s="82">
        <f>M547+N547</f>
        <v>0.33744649554216338</v>
      </c>
      <c r="K547" s="4">
        <v>6.39</v>
      </c>
      <c r="L547" s="4">
        <v>2.41</v>
      </c>
      <c r="M547" s="40">
        <f>F546*M546*K547</f>
        <v>0.13570643489526313</v>
      </c>
      <c r="N547" s="41">
        <f>G546*N546*L547</f>
        <v>0.20174006064690025</v>
      </c>
      <c r="O547" s="54"/>
    </row>
    <row r="548" spans="1:16" ht="20.149999999999999" customHeight="1" x14ac:dyDescent="0.35">
      <c r="A548" s="174">
        <v>287</v>
      </c>
      <c r="B548" s="25">
        <v>3008</v>
      </c>
      <c r="C548" s="25">
        <v>5113</v>
      </c>
      <c r="D548" s="25">
        <v>2347</v>
      </c>
      <c r="E548" s="25">
        <v>3550</v>
      </c>
      <c r="F548" s="25">
        <f>C548-B548</f>
        <v>2105</v>
      </c>
      <c r="G548" s="25">
        <f t="shared" si="15"/>
        <v>1203</v>
      </c>
      <c r="H548" s="25">
        <f>F548*K548</f>
        <v>9409.35</v>
      </c>
      <c r="I548" s="25">
        <f>G548*L548</f>
        <v>2021.04</v>
      </c>
      <c r="J548" s="85">
        <f>H548+I548</f>
        <v>11430.39</v>
      </c>
      <c r="K548" s="25">
        <v>4.47</v>
      </c>
      <c r="L548" s="126">
        <v>1.68</v>
      </c>
      <c r="M548" s="36">
        <f>$C$813</f>
        <v>2.1237313755127253E-2</v>
      </c>
      <c r="N548" s="34">
        <f>$E$813</f>
        <v>8.3709568733153633E-2</v>
      </c>
      <c r="O548" s="53" t="s">
        <v>6</v>
      </c>
      <c r="P548">
        <v>27</v>
      </c>
    </row>
    <row r="549" spans="1:16" ht="20.149999999999999" customHeight="1" x14ac:dyDescent="0.35">
      <c r="A549" s="174"/>
      <c r="B549" s="25"/>
      <c r="C549" s="25"/>
      <c r="D549" s="25"/>
      <c r="E549" s="25"/>
      <c r="F549" s="25"/>
      <c r="G549" s="25"/>
      <c r="H549" s="25"/>
      <c r="I549" s="25"/>
      <c r="J549" s="85">
        <f>M549+N549</f>
        <v>528.35533841274992</v>
      </c>
      <c r="K549" s="25">
        <v>6.39</v>
      </c>
      <c r="L549" s="34">
        <v>2.41</v>
      </c>
      <c r="M549" s="37">
        <f>F548*M548*K549</f>
        <v>285.66204545452888</v>
      </c>
      <c r="N549" s="35">
        <f>G548*N548*L549</f>
        <v>242.69329295822104</v>
      </c>
      <c r="O549" s="53"/>
    </row>
    <row r="550" spans="1:16" ht="20.149999999999999" customHeight="1" x14ac:dyDescent="0.35">
      <c r="A550" s="175">
        <v>288</v>
      </c>
      <c r="B550" s="4"/>
      <c r="C550" s="4"/>
      <c r="D550" s="4"/>
      <c r="E550" s="4"/>
      <c r="F550" s="4">
        <f>C550-B550</f>
        <v>0</v>
      </c>
      <c r="G550" s="4">
        <f t="shared" si="15"/>
        <v>0</v>
      </c>
      <c r="H550" s="8"/>
      <c r="I550" s="8"/>
      <c r="J550" s="82"/>
      <c r="K550" s="4">
        <v>6.39</v>
      </c>
      <c r="L550" s="4">
        <v>2.41</v>
      </c>
      <c r="M550" s="28">
        <f>$C$813</f>
        <v>2.1237313755127253E-2</v>
      </c>
      <c r="N550" s="3">
        <f>$E$813</f>
        <v>8.3709568733153633E-2</v>
      </c>
      <c r="O550" s="54" t="s">
        <v>47</v>
      </c>
    </row>
    <row r="551" spans="1:16" ht="20.149999999999999" customHeight="1" x14ac:dyDescent="0.35">
      <c r="A551" s="175"/>
      <c r="B551" s="4"/>
      <c r="C551" s="4"/>
      <c r="D551" s="4"/>
      <c r="E551" s="4"/>
      <c r="F551" s="4"/>
      <c r="G551" s="4"/>
      <c r="H551" s="8"/>
      <c r="I551" s="8"/>
      <c r="J551" s="82">
        <f>M551+N551</f>
        <v>0</v>
      </c>
      <c r="K551" s="4">
        <v>6.39</v>
      </c>
      <c r="L551" s="4">
        <v>2.41</v>
      </c>
      <c r="M551" s="40">
        <f>F550*M550*K551</f>
        <v>0</v>
      </c>
      <c r="N551" s="41">
        <f>G550*N550*L551</f>
        <v>0</v>
      </c>
      <c r="O551" s="54"/>
    </row>
    <row r="552" spans="1:16" ht="20.149999999999999" customHeight="1" x14ac:dyDescent="0.35">
      <c r="A552" s="175">
        <v>289</v>
      </c>
      <c r="B552" s="4"/>
      <c r="C552" s="4"/>
      <c r="D552" s="4"/>
      <c r="E552" s="4"/>
      <c r="F552" s="4">
        <f>C552-B552</f>
        <v>0</v>
      </c>
      <c r="G552" s="4">
        <f t="shared" si="15"/>
        <v>0</v>
      </c>
      <c r="H552" s="8"/>
      <c r="I552" s="8"/>
      <c r="J552" s="82"/>
      <c r="K552" s="4">
        <v>6.39</v>
      </c>
      <c r="L552" s="4">
        <v>2.41</v>
      </c>
      <c r="M552" s="28">
        <f>$C$813</f>
        <v>2.1237313755127253E-2</v>
      </c>
      <c r="N552" s="3">
        <f>$E$813</f>
        <v>8.3709568733153633E-2</v>
      </c>
      <c r="O552" s="54" t="s">
        <v>37</v>
      </c>
    </row>
    <row r="553" spans="1:16" ht="20.149999999999999" customHeight="1" x14ac:dyDescent="0.35">
      <c r="A553" s="175"/>
      <c r="B553" s="4"/>
      <c r="C553" s="4"/>
      <c r="D553" s="4"/>
      <c r="E553" s="4"/>
      <c r="F553" s="4"/>
      <c r="G553" s="4"/>
      <c r="H553" s="8"/>
      <c r="I553" s="8"/>
      <c r="J553" s="82">
        <f>M553+N553</f>
        <v>0</v>
      </c>
      <c r="K553" s="4">
        <v>6.39</v>
      </c>
      <c r="L553" s="4">
        <v>2.41</v>
      </c>
      <c r="M553" s="40">
        <f>F552*M552*K553</f>
        <v>0</v>
      </c>
      <c r="N553" s="41">
        <f>G552*N552*L553</f>
        <v>0</v>
      </c>
      <c r="O553" s="54"/>
    </row>
    <row r="554" spans="1:16" ht="20.149999999999999" customHeight="1" x14ac:dyDescent="0.35">
      <c r="A554" s="178">
        <v>290</v>
      </c>
      <c r="B554" s="5">
        <v>27216</v>
      </c>
      <c r="C554" s="5">
        <v>27989</v>
      </c>
      <c r="D554" s="5">
        <v>14453</v>
      </c>
      <c r="E554" s="5">
        <v>14861</v>
      </c>
      <c r="F554" s="5">
        <f>C554-B554</f>
        <v>773</v>
      </c>
      <c r="G554" s="5">
        <f t="shared" si="15"/>
        <v>408</v>
      </c>
      <c r="H554" s="5">
        <f>F554*K554</f>
        <v>4939.4699999999993</v>
      </c>
      <c r="I554" s="5">
        <f>G554*L554</f>
        <v>983.28000000000009</v>
      </c>
      <c r="J554" s="84">
        <f>H554+I554</f>
        <v>5922.7499999999991</v>
      </c>
      <c r="K554" s="4">
        <v>6.39</v>
      </c>
      <c r="L554" s="4">
        <v>2.41</v>
      </c>
      <c r="M554" s="28">
        <f>$C$813</f>
        <v>2.1237313755127253E-2</v>
      </c>
      <c r="N554" s="3">
        <f>$E$813</f>
        <v>8.3709568733153633E-2</v>
      </c>
      <c r="O554" s="57"/>
    </row>
    <row r="555" spans="1:16" ht="20.149999999999999" customHeight="1" x14ac:dyDescent="0.35">
      <c r="A555" s="178"/>
      <c r="B555" s="5"/>
      <c r="C555" s="5"/>
      <c r="D555" s="5"/>
      <c r="E555" s="5"/>
      <c r="F555" s="5"/>
      <c r="G555" s="5"/>
      <c r="H555" s="5"/>
      <c r="I555" s="5"/>
      <c r="J555" s="84">
        <f>M555+N555</f>
        <v>187.21101891797372</v>
      </c>
      <c r="K555" s="4">
        <v>6.39</v>
      </c>
      <c r="L555" s="4">
        <v>2.41</v>
      </c>
      <c r="M555" s="40">
        <f>F554*M554*K555</f>
        <v>104.9010741740384</v>
      </c>
      <c r="N555" s="41">
        <f>G554*N554*L555</f>
        <v>82.309944743935304</v>
      </c>
      <c r="O555" s="57"/>
    </row>
    <row r="556" spans="1:16" ht="20.149999999999999" customHeight="1" x14ac:dyDescent="0.35">
      <c r="A556" s="174">
        <v>291</v>
      </c>
      <c r="B556" s="25">
        <v>1406</v>
      </c>
      <c r="C556" s="25">
        <v>1486</v>
      </c>
      <c r="D556" s="25">
        <v>268</v>
      </c>
      <c r="E556" s="25">
        <v>361</v>
      </c>
      <c r="F556" s="25">
        <f>C556-B556</f>
        <v>80</v>
      </c>
      <c r="G556" s="25">
        <f t="shared" si="15"/>
        <v>93</v>
      </c>
      <c r="H556" s="25">
        <f>F556*K556</f>
        <v>357.59999999999997</v>
      </c>
      <c r="I556" s="25">
        <f>G556*L556</f>
        <v>156.23999999999998</v>
      </c>
      <c r="J556" s="85">
        <f>H556+I556</f>
        <v>513.83999999999992</v>
      </c>
      <c r="K556" s="25">
        <v>4.47</v>
      </c>
      <c r="L556" s="126">
        <v>1.68</v>
      </c>
      <c r="M556" s="36">
        <f>$C$813</f>
        <v>2.1237313755127253E-2</v>
      </c>
      <c r="N556" s="34">
        <f>$E$813</f>
        <v>8.3709568733153633E-2</v>
      </c>
      <c r="O556" s="53" t="s">
        <v>6</v>
      </c>
      <c r="P556">
        <v>28</v>
      </c>
    </row>
    <row r="557" spans="1:16" ht="20.149999999999999" customHeight="1" x14ac:dyDescent="0.35">
      <c r="A557" s="174"/>
      <c r="B557" s="25"/>
      <c r="C557" s="25"/>
      <c r="D557" s="25"/>
      <c r="E557" s="25"/>
      <c r="F557" s="25"/>
      <c r="G557" s="25"/>
      <c r="H557" s="25"/>
      <c r="I557" s="25"/>
      <c r="J557" s="85">
        <f>M557+N557</f>
        <v>29.618340431782777</v>
      </c>
      <c r="K557" s="25">
        <v>6.39</v>
      </c>
      <c r="L557" s="34">
        <v>2.41</v>
      </c>
      <c r="M557" s="37">
        <f>F556*M556*K557</f>
        <v>10.85651479162105</v>
      </c>
      <c r="N557" s="35">
        <f>G556*N556*L557</f>
        <v>18.761825640161724</v>
      </c>
      <c r="O557" s="53"/>
    </row>
    <row r="558" spans="1:16" ht="20.149999999999999" customHeight="1" x14ac:dyDescent="0.35">
      <c r="A558" s="175">
        <v>292</v>
      </c>
      <c r="B558" s="4">
        <v>8</v>
      </c>
      <c r="C558" s="4">
        <v>8</v>
      </c>
      <c r="D558" s="4">
        <v>5</v>
      </c>
      <c r="E558" s="4">
        <v>5</v>
      </c>
      <c r="F558" s="4">
        <f>C558-B558</f>
        <v>0</v>
      </c>
      <c r="G558" s="4">
        <f t="shared" si="15"/>
        <v>0</v>
      </c>
      <c r="H558" s="8">
        <f>F558*K558</f>
        <v>0</v>
      </c>
      <c r="I558" s="8">
        <f>G558*L558</f>
        <v>0</v>
      </c>
      <c r="J558" s="82">
        <f>H558+I558</f>
        <v>0</v>
      </c>
      <c r="K558" s="4">
        <v>6.39</v>
      </c>
      <c r="L558" s="4">
        <v>2.41</v>
      </c>
      <c r="M558" s="28">
        <f>$C$813</f>
        <v>2.1237313755127253E-2</v>
      </c>
      <c r="N558" s="3">
        <f>$E$813</f>
        <v>8.3709568733153633E-2</v>
      </c>
      <c r="O558" s="54"/>
    </row>
    <row r="559" spans="1:16" ht="20.149999999999999" customHeight="1" x14ac:dyDescent="0.35">
      <c r="A559" s="175"/>
      <c r="B559" s="4"/>
      <c r="C559" s="4"/>
      <c r="D559" s="4"/>
      <c r="E559" s="4"/>
      <c r="F559" s="4"/>
      <c r="G559" s="4"/>
      <c r="H559" s="8"/>
      <c r="I559" s="8"/>
      <c r="J559" s="82">
        <f>M559+N559</f>
        <v>0</v>
      </c>
      <c r="K559" s="4">
        <v>6.39</v>
      </c>
      <c r="L559" s="4">
        <v>2.41</v>
      </c>
      <c r="M559" s="40">
        <f>F558*M558*K559</f>
        <v>0</v>
      </c>
      <c r="N559" s="41">
        <f>G558*N558*L559</f>
        <v>0</v>
      </c>
      <c r="O559" s="54"/>
    </row>
    <row r="560" spans="1:16" ht="20.149999999999999" customHeight="1" x14ac:dyDescent="0.35">
      <c r="A560" s="175">
        <v>293</v>
      </c>
      <c r="B560" s="4">
        <v>1656</v>
      </c>
      <c r="C560" s="4">
        <v>1656</v>
      </c>
      <c r="D560" s="4">
        <v>1061</v>
      </c>
      <c r="E560" s="4">
        <v>1061</v>
      </c>
      <c r="F560" s="4">
        <f>C560-B560</f>
        <v>0</v>
      </c>
      <c r="G560" s="4">
        <f t="shared" si="15"/>
        <v>0</v>
      </c>
      <c r="H560" s="8">
        <f>F560*K560</f>
        <v>0</v>
      </c>
      <c r="I560" s="8">
        <f>G560*L560</f>
        <v>0</v>
      </c>
      <c r="J560" s="82">
        <f>H560+I560</f>
        <v>0</v>
      </c>
      <c r="K560" s="4">
        <v>6.39</v>
      </c>
      <c r="L560" s="4">
        <v>2.41</v>
      </c>
      <c r="M560" s="28">
        <f>$C$813</f>
        <v>2.1237313755127253E-2</v>
      </c>
      <c r="N560" s="3">
        <f>$E$813</f>
        <v>8.3709568733153633E-2</v>
      </c>
      <c r="O560" s="54"/>
    </row>
    <row r="561" spans="1:16" ht="20.149999999999999" customHeight="1" x14ac:dyDescent="0.35">
      <c r="A561" s="175"/>
      <c r="B561" s="4"/>
      <c r="C561" s="4"/>
      <c r="D561" s="4"/>
      <c r="E561" s="4"/>
      <c r="F561" s="4"/>
      <c r="G561" s="4"/>
      <c r="H561" s="8"/>
      <c r="I561" s="8"/>
      <c r="J561" s="82">
        <f>M561+N561</f>
        <v>0</v>
      </c>
      <c r="K561" s="4">
        <v>6.39</v>
      </c>
      <c r="L561" s="4">
        <v>2.41</v>
      </c>
      <c r="M561" s="40">
        <f>F560*M560*K561</f>
        <v>0</v>
      </c>
      <c r="N561" s="41">
        <f>G560*N560*L561</f>
        <v>0</v>
      </c>
      <c r="O561" s="54"/>
    </row>
    <row r="562" spans="1:16" ht="20.149999999999999" customHeight="1" x14ac:dyDescent="0.35">
      <c r="A562" s="173">
        <v>295</v>
      </c>
      <c r="B562" s="6">
        <v>17099</v>
      </c>
      <c r="C562" s="6">
        <v>17427</v>
      </c>
      <c r="D562" s="6">
        <v>11607</v>
      </c>
      <c r="E562" s="6">
        <v>11836</v>
      </c>
      <c r="F562" s="6">
        <f>C562-B562</f>
        <v>328</v>
      </c>
      <c r="G562" s="6">
        <f t="shared" si="15"/>
        <v>229</v>
      </c>
      <c r="H562" s="6">
        <f>F562*K562</f>
        <v>0</v>
      </c>
      <c r="I562" s="6">
        <f>G562*L562</f>
        <v>0</v>
      </c>
      <c r="J562" s="80">
        <f>H562+I562</f>
        <v>0</v>
      </c>
      <c r="K562" s="7">
        <v>0</v>
      </c>
      <c r="L562" s="7">
        <v>0</v>
      </c>
      <c r="M562" s="27">
        <f>$C$813</f>
        <v>2.1237313755127253E-2</v>
      </c>
      <c r="N562" s="1">
        <f>$E$813</f>
        <v>8.3709568733153633E-2</v>
      </c>
      <c r="O562" s="58" t="s">
        <v>5</v>
      </c>
    </row>
    <row r="563" spans="1:16" ht="20.149999999999999" customHeight="1" x14ac:dyDescent="0.35">
      <c r="A563" s="173"/>
      <c r="B563" s="6"/>
      <c r="C563" s="6"/>
      <c r="D563" s="6"/>
      <c r="E563" s="6"/>
      <c r="F563" s="6"/>
      <c r="G563" s="6"/>
      <c r="H563" s="6"/>
      <c r="I563" s="6"/>
      <c r="J563" s="80">
        <f>M563+N563</f>
        <v>90.710184533786475</v>
      </c>
      <c r="K563" s="6">
        <v>6.39</v>
      </c>
      <c r="L563" s="148">
        <v>2.41</v>
      </c>
      <c r="M563" s="32">
        <f>F562*M562*K563</f>
        <v>44.511710645646311</v>
      </c>
      <c r="N563" s="33">
        <f>G562*N562*L563</f>
        <v>46.198473888140157</v>
      </c>
      <c r="O563" s="58"/>
    </row>
    <row r="564" spans="1:16" ht="20.149999999999999" customHeight="1" x14ac:dyDescent="0.35">
      <c r="A564" s="174">
        <v>296</v>
      </c>
      <c r="B564" s="25">
        <v>27396</v>
      </c>
      <c r="C564" s="25">
        <v>28791</v>
      </c>
      <c r="D564" s="25">
        <v>14917</v>
      </c>
      <c r="E564" s="25">
        <v>15747</v>
      </c>
      <c r="F564" s="25">
        <f>C564-B564</f>
        <v>1395</v>
      </c>
      <c r="G564" s="25">
        <f t="shared" si="15"/>
        <v>830</v>
      </c>
      <c r="H564" s="25">
        <f>F564*K564</f>
        <v>6235.65</v>
      </c>
      <c r="I564" s="25">
        <f>G564*L564</f>
        <v>1394.3999999999999</v>
      </c>
      <c r="J564" s="85">
        <f>H564+I564</f>
        <v>7630.0499999999993</v>
      </c>
      <c r="K564" s="25">
        <v>4.47</v>
      </c>
      <c r="L564" s="126">
        <v>1.68</v>
      </c>
      <c r="M564" s="36">
        <f>$C$813</f>
        <v>2.1237313755127253E-2</v>
      </c>
      <c r="N564" s="34">
        <f>$E$813</f>
        <v>8.3709568733153633E-2</v>
      </c>
      <c r="O564" s="53" t="s">
        <v>6</v>
      </c>
      <c r="P564">
        <v>29</v>
      </c>
    </row>
    <row r="565" spans="1:16" ht="20.149999999999999" customHeight="1" x14ac:dyDescent="0.35">
      <c r="A565" s="174"/>
      <c r="B565" s="25"/>
      <c r="C565" s="25"/>
      <c r="D565" s="25"/>
      <c r="E565" s="25"/>
      <c r="F565" s="25"/>
      <c r="G565" s="25"/>
      <c r="H565" s="25"/>
      <c r="I565" s="25"/>
      <c r="J565" s="85">
        <f>M565+N565</f>
        <v>356.7547270158193</v>
      </c>
      <c r="K565" s="25">
        <v>6.39</v>
      </c>
      <c r="L565" s="34">
        <v>2.41</v>
      </c>
      <c r="M565" s="37">
        <f>F564*M564*K565</f>
        <v>189.31047667889209</v>
      </c>
      <c r="N565" s="35">
        <f>G564*N564*L565</f>
        <v>167.44425033692721</v>
      </c>
      <c r="O565" s="53"/>
    </row>
    <row r="566" spans="1:16" ht="20.149999999999999" customHeight="1" x14ac:dyDescent="0.35">
      <c r="A566" s="178">
        <v>297</v>
      </c>
      <c r="B566" s="5">
        <v>1787</v>
      </c>
      <c r="C566" s="5">
        <v>1787</v>
      </c>
      <c r="D566" s="5">
        <v>920</v>
      </c>
      <c r="E566" s="5">
        <v>920</v>
      </c>
      <c r="F566" s="5">
        <f>C566-B566</f>
        <v>0</v>
      </c>
      <c r="G566" s="5">
        <f t="shared" si="15"/>
        <v>0</v>
      </c>
      <c r="H566" s="5">
        <f>F566*K566</f>
        <v>0</v>
      </c>
      <c r="I566" s="5">
        <f>G566*L566</f>
        <v>0</v>
      </c>
      <c r="J566" s="84">
        <f>H566+I566</f>
        <v>0</v>
      </c>
      <c r="K566" s="4">
        <v>6.39</v>
      </c>
      <c r="L566" s="4">
        <v>2.41</v>
      </c>
      <c r="M566" s="28">
        <f>$C$813</f>
        <v>2.1237313755127253E-2</v>
      </c>
      <c r="N566" s="3">
        <f>$E$813</f>
        <v>8.3709568733153633E-2</v>
      </c>
      <c r="O566" s="57"/>
    </row>
    <row r="567" spans="1:16" ht="20.149999999999999" customHeight="1" x14ac:dyDescent="0.35">
      <c r="A567" s="178"/>
      <c r="B567" s="5"/>
      <c r="C567" s="5"/>
      <c r="D567" s="5"/>
      <c r="E567" s="5"/>
      <c r="F567" s="5"/>
      <c r="G567" s="5"/>
      <c r="H567" s="5"/>
      <c r="I567" s="5"/>
      <c r="J567" s="84">
        <f>M567+N567</f>
        <v>0</v>
      </c>
      <c r="K567" s="4">
        <v>6.39</v>
      </c>
      <c r="L567" s="4">
        <v>2.41</v>
      </c>
      <c r="M567" s="40">
        <f>F566*M566*K567</f>
        <v>0</v>
      </c>
      <c r="N567" s="41">
        <f>G566*N566*L567</f>
        <v>0</v>
      </c>
      <c r="O567" s="57"/>
    </row>
    <row r="568" spans="1:16" ht="20.149999999999999" customHeight="1" x14ac:dyDescent="0.35">
      <c r="A568" s="175">
        <v>298</v>
      </c>
      <c r="B568" s="4">
        <v>168</v>
      </c>
      <c r="C568" s="4">
        <v>168</v>
      </c>
      <c r="D568" s="4">
        <v>31</v>
      </c>
      <c r="E568" s="4">
        <v>31</v>
      </c>
      <c r="F568" s="4">
        <f>C568-B568</f>
        <v>0</v>
      </c>
      <c r="G568" s="4">
        <f t="shared" si="15"/>
        <v>0</v>
      </c>
      <c r="H568" s="8">
        <f>F568*K568</f>
        <v>0</v>
      </c>
      <c r="I568" s="8">
        <f>G568*L568</f>
        <v>0</v>
      </c>
      <c r="J568" s="82">
        <f>H568+I568</f>
        <v>0</v>
      </c>
      <c r="K568" s="4">
        <v>6.39</v>
      </c>
      <c r="L568" s="4">
        <v>2.41</v>
      </c>
      <c r="M568" s="28">
        <f>$C$813</f>
        <v>2.1237313755127253E-2</v>
      </c>
      <c r="N568" s="3">
        <f>$E$813</f>
        <v>8.3709568733153633E-2</v>
      </c>
      <c r="O568" s="54"/>
    </row>
    <row r="569" spans="1:16" ht="20.149999999999999" customHeight="1" x14ac:dyDescent="0.35">
      <c r="A569" s="175"/>
      <c r="B569" s="4"/>
      <c r="C569" s="4"/>
      <c r="D569" s="4"/>
      <c r="E569" s="4"/>
      <c r="F569" s="4"/>
      <c r="G569" s="4"/>
      <c r="H569" s="8"/>
      <c r="I569" s="8"/>
      <c r="J569" s="82">
        <f>M569+N569</f>
        <v>0</v>
      </c>
      <c r="K569" s="4">
        <v>6.39</v>
      </c>
      <c r="L569" s="4">
        <v>2.41</v>
      </c>
      <c r="M569" s="40">
        <f>F568*M568*K569</f>
        <v>0</v>
      </c>
      <c r="N569" s="41">
        <f>G568*N568*L569</f>
        <v>0</v>
      </c>
      <c r="O569" s="54"/>
    </row>
    <row r="570" spans="1:16" ht="20.149999999999999" customHeight="1" x14ac:dyDescent="0.35">
      <c r="A570" s="175">
        <v>299</v>
      </c>
      <c r="B570" s="4">
        <v>829</v>
      </c>
      <c r="C570" s="4">
        <v>829</v>
      </c>
      <c r="D570" s="4">
        <v>233</v>
      </c>
      <c r="E570" s="4">
        <v>233</v>
      </c>
      <c r="F570" s="4">
        <f>C570-B570</f>
        <v>0</v>
      </c>
      <c r="G570" s="4">
        <f t="shared" si="15"/>
        <v>0</v>
      </c>
      <c r="H570" s="8">
        <f>F570*K570</f>
        <v>0</v>
      </c>
      <c r="I570" s="8">
        <f>G570*L570</f>
        <v>0</v>
      </c>
      <c r="J570" s="82">
        <f>H570+I570</f>
        <v>0</v>
      </c>
      <c r="K570" s="4">
        <v>6.39</v>
      </c>
      <c r="L570" s="4">
        <v>2.41</v>
      </c>
      <c r="M570" s="28">
        <f>$C$813</f>
        <v>2.1237313755127253E-2</v>
      </c>
      <c r="N570" s="3">
        <f>$E$813</f>
        <v>8.3709568733153633E-2</v>
      </c>
      <c r="O570" s="54"/>
    </row>
    <row r="571" spans="1:16" ht="20.149999999999999" customHeight="1" x14ac:dyDescent="0.35">
      <c r="A571" s="175"/>
      <c r="B571" s="4"/>
      <c r="C571" s="4"/>
      <c r="D571" s="4"/>
      <c r="E571" s="4"/>
      <c r="F571" s="4"/>
      <c r="G571" s="4"/>
      <c r="H571" s="8"/>
      <c r="I571" s="8"/>
      <c r="J571" s="82">
        <f>M571+N571</f>
        <v>0</v>
      </c>
      <c r="K571" s="4">
        <v>6.39</v>
      </c>
      <c r="L571" s="4">
        <v>2.41</v>
      </c>
      <c r="M571" s="40">
        <f>F570*M570*K571</f>
        <v>0</v>
      </c>
      <c r="N571" s="41">
        <f>G570*N570*L571</f>
        <v>0</v>
      </c>
      <c r="O571" s="54"/>
    </row>
    <row r="572" spans="1:16" ht="20.149999999999999" customHeight="1" x14ac:dyDescent="0.35">
      <c r="A572" s="174">
        <v>300</v>
      </c>
      <c r="B572" s="25">
        <v>8239</v>
      </c>
      <c r="C572" s="25">
        <v>8239</v>
      </c>
      <c r="D572" s="25">
        <v>4364</v>
      </c>
      <c r="E572" s="25">
        <v>4364</v>
      </c>
      <c r="F572" s="25">
        <f>C572-B572</f>
        <v>0</v>
      </c>
      <c r="G572" s="25">
        <f t="shared" si="15"/>
        <v>0</v>
      </c>
      <c r="H572" s="25">
        <f>F572*K572</f>
        <v>0</v>
      </c>
      <c r="I572" s="25">
        <f>G572*L572</f>
        <v>0</v>
      </c>
      <c r="J572" s="85">
        <f>H572+I572</f>
        <v>0</v>
      </c>
      <c r="K572" s="25">
        <v>4.47</v>
      </c>
      <c r="L572" s="126">
        <v>1.68</v>
      </c>
      <c r="M572" s="36">
        <f>$C$813</f>
        <v>2.1237313755127253E-2</v>
      </c>
      <c r="N572" s="34">
        <f>$E$813</f>
        <v>8.3709568733153633E-2</v>
      </c>
      <c r="O572" s="117" t="s">
        <v>49</v>
      </c>
      <c r="P572">
        <v>30</v>
      </c>
    </row>
    <row r="573" spans="1:16" ht="20.149999999999999" customHeight="1" x14ac:dyDescent="0.35">
      <c r="A573" s="174"/>
      <c r="B573" s="25"/>
      <c r="C573" s="25"/>
      <c r="D573" s="25"/>
      <c r="E573" s="25"/>
      <c r="F573" s="25"/>
      <c r="G573" s="25"/>
      <c r="H573" s="25"/>
      <c r="I573" s="25"/>
      <c r="J573" s="85">
        <f>M573+N573</f>
        <v>0</v>
      </c>
      <c r="K573" s="25">
        <v>6.39</v>
      </c>
      <c r="L573" s="34">
        <v>2.41</v>
      </c>
      <c r="M573" s="37">
        <f>F572*M572*K573</f>
        <v>0</v>
      </c>
      <c r="N573" s="35">
        <f>G572*N572*L573</f>
        <v>0</v>
      </c>
      <c r="O573" s="53"/>
    </row>
    <row r="574" spans="1:16" ht="20.149999999999999" customHeight="1" x14ac:dyDescent="0.35">
      <c r="A574" s="175">
        <v>301</v>
      </c>
      <c r="B574" s="4">
        <v>9367</v>
      </c>
      <c r="C574" s="4">
        <v>9519</v>
      </c>
      <c r="D574" s="4">
        <v>6219</v>
      </c>
      <c r="E574" s="4">
        <v>6315</v>
      </c>
      <c r="F574" s="4">
        <f>C574-B574</f>
        <v>152</v>
      </c>
      <c r="G574" s="4">
        <f t="shared" si="15"/>
        <v>96</v>
      </c>
      <c r="H574" s="8">
        <f>F574*K574</f>
        <v>971.28</v>
      </c>
      <c r="I574" s="8">
        <f>G574*L574</f>
        <v>231.36</v>
      </c>
      <c r="J574" s="82">
        <f>H574+I574</f>
        <v>1202.6399999999999</v>
      </c>
      <c r="K574" s="4">
        <v>6.39</v>
      </c>
      <c r="L574" s="4">
        <v>2.41</v>
      </c>
      <c r="M574" s="28">
        <f>$C$813</f>
        <v>2.1237313755127253E-2</v>
      </c>
      <c r="N574" s="3">
        <f>$E$813</f>
        <v>8.3709568733153633E-2</v>
      </c>
      <c r="O574" s="54"/>
    </row>
    <row r="575" spans="1:16" ht="20.149999999999999" customHeight="1" x14ac:dyDescent="0.35">
      <c r="A575" s="175"/>
      <c r="B575" s="4"/>
      <c r="C575" s="4"/>
      <c r="D575" s="4"/>
      <c r="E575" s="4"/>
      <c r="F575" s="4"/>
      <c r="G575" s="4"/>
      <c r="H575" s="8"/>
      <c r="I575" s="8"/>
      <c r="J575" s="82">
        <f>M575+N575</f>
        <v>39.994423926182421</v>
      </c>
      <c r="K575" s="4">
        <v>6.39</v>
      </c>
      <c r="L575" s="4">
        <v>2.41</v>
      </c>
      <c r="M575" s="40">
        <f>F574*M574*K575</f>
        <v>20.627378104079998</v>
      </c>
      <c r="N575" s="41">
        <f>G574*N574*L575</f>
        <v>19.367045822102426</v>
      </c>
      <c r="O575" s="54"/>
    </row>
    <row r="576" spans="1:16" s="49" customFormat="1" ht="20.149999999999999" customHeight="1" x14ac:dyDescent="0.35">
      <c r="A576" s="173">
        <v>302</v>
      </c>
      <c r="B576" s="6">
        <v>1414</v>
      </c>
      <c r="C576" s="6">
        <v>1414</v>
      </c>
      <c r="D576" s="6">
        <v>539</v>
      </c>
      <c r="E576" s="6">
        <v>539</v>
      </c>
      <c r="F576" s="6">
        <f>C576-B576</f>
        <v>0</v>
      </c>
      <c r="G576" s="6">
        <f t="shared" si="15"/>
        <v>0</v>
      </c>
      <c r="H576" s="6">
        <f>F576*K576</f>
        <v>0</v>
      </c>
      <c r="I576" s="6">
        <f>G576*L576</f>
        <v>0</v>
      </c>
      <c r="J576" s="80">
        <f>H576+I576</f>
        <v>0</v>
      </c>
      <c r="K576" s="7">
        <v>0</v>
      </c>
      <c r="L576" s="7">
        <v>0</v>
      </c>
      <c r="M576" s="27">
        <f>$C$813</f>
        <v>2.1237313755127253E-2</v>
      </c>
      <c r="N576" s="1">
        <f>$E$813</f>
        <v>8.3709568733153633E-2</v>
      </c>
      <c r="O576" s="58" t="s">
        <v>5</v>
      </c>
    </row>
    <row r="577" spans="1:16" s="49" customFormat="1" ht="20.149999999999999" customHeight="1" x14ac:dyDescent="0.35">
      <c r="A577" s="173"/>
      <c r="B577" s="6"/>
      <c r="C577" s="7"/>
      <c r="D577" s="6"/>
      <c r="E577" s="6"/>
      <c r="F577" s="6"/>
      <c r="G577" s="6"/>
      <c r="H577" s="6"/>
      <c r="I577" s="6"/>
      <c r="J577" s="80">
        <f>M577+N577</f>
        <v>0</v>
      </c>
      <c r="K577" s="6">
        <v>6.39</v>
      </c>
      <c r="L577" s="148">
        <v>2.41</v>
      </c>
      <c r="M577" s="32">
        <f>F576*M576*K577</f>
        <v>0</v>
      </c>
      <c r="N577" s="33">
        <f>G576*N576*L577</f>
        <v>0</v>
      </c>
      <c r="O577" s="58"/>
    </row>
    <row r="578" spans="1:16" ht="20.149999999999999" customHeight="1" x14ac:dyDescent="0.35">
      <c r="A578" s="174">
        <v>303</v>
      </c>
      <c r="B578" s="25">
        <v>40310</v>
      </c>
      <c r="C578" s="25">
        <v>42330</v>
      </c>
      <c r="D578" s="25">
        <v>20285</v>
      </c>
      <c r="E578" s="25">
        <v>21321</v>
      </c>
      <c r="F578" s="25">
        <f>C578-B578</f>
        <v>2020</v>
      </c>
      <c r="G578" s="25">
        <f t="shared" si="15"/>
        <v>1036</v>
      </c>
      <c r="H578" s="25">
        <f>F578*K578</f>
        <v>9029.4</v>
      </c>
      <c r="I578" s="25">
        <f>G578*L578</f>
        <v>1740.48</v>
      </c>
      <c r="J578" s="85">
        <f>H578+I578</f>
        <v>10769.88</v>
      </c>
      <c r="K578" s="25">
        <v>4.47</v>
      </c>
      <c r="L578" s="126">
        <v>1.68</v>
      </c>
      <c r="M578" s="36">
        <f>$C$813</f>
        <v>2.1237313755127253E-2</v>
      </c>
      <c r="N578" s="34">
        <f>$E$813</f>
        <v>8.3709568733153633E-2</v>
      </c>
      <c r="O578" s="53" t="s">
        <v>6</v>
      </c>
      <c r="P578">
        <v>31</v>
      </c>
    </row>
    <row r="579" spans="1:16" ht="20.149999999999999" customHeight="1" x14ac:dyDescent="0.35">
      <c r="A579" s="174"/>
      <c r="B579" s="25"/>
      <c r="C579" s="25"/>
      <c r="D579" s="25"/>
      <c r="E579" s="25"/>
      <c r="F579" s="25"/>
      <c r="G579" s="25"/>
      <c r="H579" s="25"/>
      <c r="I579" s="25"/>
      <c r="J579" s="85">
        <f>M579+N579</f>
        <v>483.12970131862016</v>
      </c>
      <c r="K579" s="25">
        <v>6.39</v>
      </c>
      <c r="L579" s="34">
        <v>2.41</v>
      </c>
      <c r="M579" s="37">
        <f>F578*M578*K579</f>
        <v>274.12699848843152</v>
      </c>
      <c r="N579" s="35">
        <f>G578*N578*L579</f>
        <v>209.00270283018867</v>
      </c>
      <c r="O579" s="53"/>
    </row>
    <row r="580" spans="1:16" ht="20.149999999999999" customHeight="1" x14ac:dyDescent="0.35">
      <c r="A580" s="175">
        <v>304</v>
      </c>
      <c r="B580" s="4">
        <v>616</v>
      </c>
      <c r="C580" s="4">
        <v>616</v>
      </c>
      <c r="D580" s="4">
        <v>345</v>
      </c>
      <c r="E580" s="4">
        <v>345</v>
      </c>
      <c r="F580" s="4">
        <f>C580-B580</f>
        <v>0</v>
      </c>
      <c r="G580" s="4">
        <f t="shared" si="15"/>
        <v>0</v>
      </c>
      <c r="H580" s="8">
        <f>F580*K580</f>
        <v>0</v>
      </c>
      <c r="I580" s="8">
        <f>G580*L580</f>
        <v>0</v>
      </c>
      <c r="J580" s="81">
        <f>H580+I580</f>
        <v>0</v>
      </c>
      <c r="K580" s="4">
        <v>6.39</v>
      </c>
      <c r="L580" s="4">
        <v>2.41</v>
      </c>
      <c r="M580" s="28">
        <f>$C$813</f>
        <v>2.1237313755127253E-2</v>
      </c>
      <c r="N580" s="3">
        <f>$E$813</f>
        <v>8.3709568733153633E-2</v>
      </c>
      <c r="O580" s="54"/>
    </row>
    <row r="581" spans="1:16" ht="20.149999999999999" customHeight="1" x14ac:dyDescent="0.35">
      <c r="A581" s="175"/>
      <c r="B581" s="4"/>
      <c r="C581" s="4"/>
      <c r="D581" s="4"/>
      <c r="E581" s="4"/>
      <c r="F581" s="4"/>
      <c r="G581" s="4"/>
      <c r="H581" s="8"/>
      <c r="I581" s="8"/>
      <c r="J581" s="81">
        <f>M581+N581</f>
        <v>0</v>
      </c>
      <c r="K581" s="4">
        <v>6.39</v>
      </c>
      <c r="L581" s="4">
        <v>2.41</v>
      </c>
      <c r="M581" s="40">
        <f>F580*M580*K581</f>
        <v>0</v>
      </c>
      <c r="N581" s="41">
        <f>G580*N580*L581</f>
        <v>0</v>
      </c>
      <c r="O581" s="54"/>
    </row>
    <row r="582" spans="1:16" ht="20.149999999999999" customHeight="1" x14ac:dyDescent="0.35">
      <c r="A582" s="174" t="s">
        <v>8</v>
      </c>
      <c r="B582" s="25">
        <v>1949</v>
      </c>
      <c r="C582" s="25">
        <v>2041</v>
      </c>
      <c r="D582" s="25">
        <v>1019</v>
      </c>
      <c r="E582" s="25">
        <v>1106</v>
      </c>
      <c r="F582" s="25">
        <f>C582-B582</f>
        <v>92</v>
      </c>
      <c r="G582" s="25">
        <f t="shared" si="15"/>
        <v>87</v>
      </c>
      <c r="H582" s="25">
        <f>F582*K582</f>
        <v>411.23999999999995</v>
      </c>
      <c r="I582" s="25">
        <f>G582*L582</f>
        <v>146.16</v>
      </c>
      <c r="J582" s="85">
        <f>H582+I582</f>
        <v>557.4</v>
      </c>
      <c r="K582" s="25">
        <v>4.47</v>
      </c>
      <c r="L582" s="126">
        <v>1.68</v>
      </c>
      <c r="M582" s="36">
        <f>$C$813</f>
        <v>2.1237313755127253E-2</v>
      </c>
      <c r="N582" s="34">
        <f>$E$813</f>
        <v>8.3709568733153633E-2</v>
      </c>
      <c r="O582" s="53" t="s">
        <v>6</v>
      </c>
      <c r="P582">
        <v>32</v>
      </c>
    </row>
    <row r="583" spans="1:16" ht="20.149999999999999" customHeight="1" x14ac:dyDescent="0.35">
      <c r="A583" s="174"/>
      <c r="B583" s="25"/>
      <c r="C583" s="25"/>
      <c r="D583" s="25"/>
      <c r="E583" s="25"/>
      <c r="F583" s="25"/>
      <c r="G583" s="25"/>
      <c r="H583" s="25"/>
      <c r="I583" s="25"/>
      <c r="J583" s="85">
        <f>M583+N583</f>
        <v>30.036377286644534</v>
      </c>
      <c r="K583" s="25">
        <v>6.39</v>
      </c>
      <c r="L583" s="34">
        <v>2.41</v>
      </c>
      <c r="M583" s="37">
        <f>F582*M582*K583</f>
        <v>12.484992010364209</v>
      </c>
      <c r="N583" s="35">
        <f>G582*N582*L583</f>
        <v>17.551385276280325</v>
      </c>
      <c r="O583" s="53"/>
    </row>
    <row r="584" spans="1:16" ht="20.149999999999999" customHeight="1" x14ac:dyDescent="0.35">
      <c r="A584" s="173">
        <v>307</v>
      </c>
      <c r="B584" s="6">
        <v>4918</v>
      </c>
      <c r="C584" s="6">
        <v>5345</v>
      </c>
      <c r="D584" s="6">
        <v>2460</v>
      </c>
      <c r="E584" s="6">
        <v>2732</v>
      </c>
      <c r="F584" s="6">
        <f>C584-B584</f>
        <v>427</v>
      </c>
      <c r="G584" s="6">
        <f t="shared" si="15"/>
        <v>272</v>
      </c>
      <c r="H584" s="6">
        <f>F584*K584</f>
        <v>0</v>
      </c>
      <c r="I584" s="6">
        <f>G584*L584</f>
        <v>0</v>
      </c>
      <c r="J584" s="80">
        <f>H584+I584</f>
        <v>0</v>
      </c>
      <c r="K584" s="7">
        <v>0</v>
      </c>
      <c r="L584" s="7">
        <v>0</v>
      </c>
      <c r="M584" s="27">
        <f>$C$813</f>
        <v>2.1237313755127253E-2</v>
      </c>
      <c r="N584" s="1">
        <f>$E$813</f>
        <v>8.3709568733153633E-2</v>
      </c>
      <c r="O584" s="58" t="s">
        <v>5</v>
      </c>
    </row>
    <row r="585" spans="1:16" ht="20.149999999999999" customHeight="1" x14ac:dyDescent="0.35">
      <c r="A585" s="192"/>
      <c r="B585" s="6"/>
      <c r="C585" s="6"/>
      <c r="D585" s="6"/>
      <c r="E585" s="6"/>
      <c r="F585" s="6"/>
      <c r="G585" s="6"/>
      <c r="H585" s="6"/>
      <c r="I585" s="6"/>
      <c r="J585" s="80">
        <f>M585+N585</f>
        <v>112.81994419623425</v>
      </c>
      <c r="K585" s="6">
        <v>6.39</v>
      </c>
      <c r="L585" s="148">
        <v>2.41</v>
      </c>
      <c r="M585" s="63">
        <f>F584*M584*K585</f>
        <v>57.946647700277367</v>
      </c>
      <c r="N585" s="64">
        <f>G584*N584*L585</f>
        <v>54.873296495956879</v>
      </c>
      <c r="O585" s="58"/>
    </row>
    <row r="586" spans="1:16" ht="20.149999999999999" customHeight="1" x14ac:dyDescent="0.35">
      <c r="A586" s="192">
        <v>308</v>
      </c>
      <c r="B586" s="6">
        <v>41472</v>
      </c>
      <c r="C586" s="6">
        <v>41849</v>
      </c>
      <c r="D586" s="6">
        <v>31975</v>
      </c>
      <c r="E586" s="6">
        <v>32552</v>
      </c>
      <c r="F586" s="6">
        <f>C586-B586</f>
        <v>377</v>
      </c>
      <c r="G586" s="6">
        <f t="shared" si="15"/>
        <v>577</v>
      </c>
      <c r="H586" s="6">
        <f>F586*K586</f>
        <v>0</v>
      </c>
      <c r="I586" s="6">
        <f>G586*L586</f>
        <v>0</v>
      </c>
      <c r="J586" s="80">
        <f>H586+I586</f>
        <v>0</v>
      </c>
      <c r="K586" s="7">
        <v>0</v>
      </c>
      <c r="L586" s="7">
        <v>0</v>
      </c>
      <c r="M586" s="27">
        <f>$C$813</f>
        <v>2.1237313755127253E-2</v>
      </c>
      <c r="N586" s="1">
        <f>$E$813</f>
        <v>8.3709568733153633E-2</v>
      </c>
      <c r="O586" s="58" t="s">
        <v>5</v>
      </c>
    </row>
    <row r="587" spans="1:16" ht="20.149999999999999" customHeight="1" x14ac:dyDescent="0.35">
      <c r="A587" s="192"/>
      <c r="B587" s="6"/>
      <c r="C587" s="6"/>
      <c r="D587" s="6"/>
      <c r="E587" s="6"/>
      <c r="F587" s="6"/>
      <c r="G587" s="6"/>
      <c r="H587" s="6"/>
      <c r="I587" s="6"/>
      <c r="J587" s="80">
        <f>M587+N587</f>
        <v>167.56534094877566</v>
      </c>
      <c r="K587" s="6">
        <v>6.39</v>
      </c>
      <c r="L587" s="148">
        <v>2.41</v>
      </c>
      <c r="M587" s="63">
        <f>F586*M586*K587</f>
        <v>51.161325955514208</v>
      </c>
      <c r="N587" s="64">
        <f>G586*N586*L587</f>
        <v>116.40401499326146</v>
      </c>
      <c r="O587" s="58"/>
    </row>
    <row r="588" spans="1:16" ht="20.149999999999999" customHeight="1" x14ac:dyDescent="0.35">
      <c r="A588" s="173">
        <v>309</v>
      </c>
      <c r="B588" s="6">
        <v>2344</v>
      </c>
      <c r="C588" s="108">
        <v>2390</v>
      </c>
      <c r="D588" s="6">
        <v>2889</v>
      </c>
      <c r="E588" s="108">
        <v>2956</v>
      </c>
      <c r="F588" s="6">
        <f>C588-B588</f>
        <v>46</v>
      </c>
      <c r="G588" s="6">
        <f t="shared" si="15"/>
        <v>67</v>
      </c>
      <c r="H588" s="6">
        <f>F588*K588</f>
        <v>0</v>
      </c>
      <c r="I588" s="6">
        <f>G588*L588</f>
        <v>0</v>
      </c>
      <c r="J588" s="80">
        <f>H588+I588</f>
        <v>0</v>
      </c>
      <c r="K588" s="7">
        <v>0</v>
      </c>
      <c r="L588" s="7">
        <v>0</v>
      </c>
      <c r="M588" s="27">
        <f>$C$813</f>
        <v>2.1237313755127253E-2</v>
      </c>
      <c r="N588" s="1">
        <f>$E$813</f>
        <v>8.3709568733153633E-2</v>
      </c>
      <c r="O588" s="58"/>
    </row>
    <row r="589" spans="1:16" ht="20.149999999999999" customHeight="1" x14ac:dyDescent="0.35">
      <c r="A589" s="173"/>
      <c r="B589" s="6"/>
      <c r="C589" s="6"/>
      <c r="D589" s="6"/>
      <c r="E589" s="6"/>
      <c r="F589" s="6"/>
      <c r="G589" s="6"/>
      <c r="H589" s="6"/>
      <c r="I589" s="6"/>
      <c r="J589" s="80">
        <f>M589+N589</f>
        <v>19.759080068524423</v>
      </c>
      <c r="K589" s="6">
        <v>6.39</v>
      </c>
      <c r="L589" s="148">
        <v>2.41</v>
      </c>
      <c r="M589" s="63">
        <f>F588*M588*K589</f>
        <v>6.2424960051821046</v>
      </c>
      <c r="N589" s="64">
        <f>G588*N588*L589</f>
        <v>13.516584063342318</v>
      </c>
      <c r="O589" s="58"/>
    </row>
    <row r="590" spans="1:16" ht="20.149999999999999" customHeight="1" x14ac:dyDescent="0.35">
      <c r="A590" s="175">
        <v>310</v>
      </c>
      <c r="B590" s="4">
        <v>262</v>
      </c>
      <c r="C590" s="4">
        <v>262</v>
      </c>
      <c r="D590" s="4">
        <v>48</v>
      </c>
      <c r="E590" s="4">
        <v>48</v>
      </c>
      <c r="F590" s="4">
        <f>C590-B590</f>
        <v>0</v>
      </c>
      <c r="G590" s="4">
        <f t="shared" si="15"/>
        <v>0</v>
      </c>
      <c r="H590" s="8">
        <f>F590*K590</f>
        <v>0</v>
      </c>
      <c r="I590" s="8">
        <f>G590*L590</f>
        <v>0</v>
      </c>
      <c r="J590" s="82">
        <f>H590+I590</f>
        <v>0</v>
      </c>
      <c r="K590" s="4">
        <v>6.39</v>
      </c>
      <c r="L590" s="4">
        <v>2.41</v>
      </c>
      <c r="M590" s="28">
        <f>$C$813</f>
        <v>2.1237313755127253E-2</v>
      </c>
      <c r="N590" s="3">
        <f>$E$813</f>
        <v>8.3709568733153633E-2</v>
      </c>
      <c r="O590" s="54"/>
    </row>
    <row r="591" spans="1:16" ht="20.149999999999999" customHeight="1" x14ac:dyDescent="0.35">
      <c r="A591" s="175"/>
      <c r="B591" s="4"/>
      <c r="C591" s="4"/>
      <c r="D591" s="4"/>
      <c r="E591" s="4"/>
      <c r="F591" s="4"/>
      <c r="G591" s="4"/>
      <c r="H591" s="8"/>
      <c r="I591" s="8"/>
      <c r="J591" s="82">
        <f>M591+N591</f>
        <v>0</v>
      </c>
      <c r="K591" s="4">
        <v>6.39</v>
      </c>
      <c r="L591" s="4">
        <v>2.41</v>
      </c>
      <c r="M591" s="40">
        <f>F590*M590*K591</f>
        <v>0</v>
      </c>
      <c r="N591" s="41">
        <f>G590*N590*L591</f>
        <v>0</v>
      </c>
      <c r="O591" s="54"/>
    </row>
    <row r="592" spans="1:16" ht="20.149999999999999" customHeight="1" x14ac:dyDescent="0.35">
      <c r="A592" s="175">
        <v>311</v>
      </c>
      <c r="B592" s="4">
        <v>94</v>
      </c>
      <c r="C592" s="4">
        <v>94</v>
      </c>
      <c r="D592" s="4">
        <v>7</v>
      </c>
      <c r="E592" s="4">
        <v>7</v>
      </c>
      <c r="F592" s="4">
        <f>C592-B592</f>
        <v>0</v>
      </c>
      <c r="G592" s="4">
        <f t="shared" si="15"/>
        <v>0</v>
      </c>
      <c r="H592" s="8">
        <f>F592*K592</f>
        <v>0</v>
      </c>
      <c r="I592" s="8">
        <f>G592*L592</f>
        <v>0</v>
      </c>
      <c r="J592" s="82">
        <f>H592+I592</f>
        <v>0</v>
      </c>
      <c r="K592" s="4">
        <v>6.39</v>
      </c>
      <c r="L592" s="4">
        <v>2.41</v>
      </c>
      <c r="M592" s="28">
        <f>$C$813</f>
        <v>2.1237313755127253E-2</v>
      </c>
      <c r="N592" s="3">
        <f>$E$813</f>
        <v>8.3709568733153633E-2</v>
      </c>
      <c r="O592" s="54"/>
    </row>
    <row r="593" spans="1:15" ht="20.149999999999999" customHeight="1" x14ac:dyDescent="0.35">
      <c r="A593" s="175"/>
      <c r="B593" s="4"/>
      <c r="C593" s="4"/>
      <c r="D593" s="4"/>
      <c r="E593" s="4"/>
      <c r="F593" s="4"/>
      <c r="G593" s="4"/>
      <c r="H593" s="8"/>
      <c r="I593" s="8"/>
      <c r="J593" s="82">
        <f>M593+N593</f>
        <v>0</v>
      </c>
      <c r="K593" s="4">
        <v>6.39</v>
      </c>
      <c r="L593" s="4">
        <v>2.41</v>
      </c>
      <c r="M593" s="40">
        <f>F592*M592*K593</f>
        <v>0</v>
      </c>
      <c r="N593" s="41">
        <f>G592*N592*L593</f>
        <v>0</v>
      </c>
      <c r="O593" s="54"/>
    </row>
    <row r="594" spans="1:15" ht="20.149999999999999" customHeight="1" x14ac:dyDescent="0.35">
      <c r="A594" s="173">
        <v>313</v>
      </c>
      <c r="B594" s="6">
        <v>2282</v>
      </c>
      <c r="C594" s="6">
        <v>2282</v>
      </c>
      <c r="D594" s="6">
        <v>402</v>
      </c>
      <c r="E594" s="6">
        <v>402</v>
      </c>
      <c r="F594" s="6">
        <f>C594-B594</f>
        <v>0</v>
      </c>
      <c r="G594" s="6">
        <f t="shared" si="15"/>
        <v>0</v>
      </c>
      <c r="H594" s="6">
        <f>F594*K594</f>
        <v>0</v>
      </c>
      <c r="I594" s="6">
        <f>G594*L594</f>
        <v>0</v>
      </c>
      <c r="J594" s="80">
        <f>H594+I594</f>
        <v>0</v>
      </c>
      <c r="K594" s="7">
        <v>0</v>
      </c>
      <c r="L594" s="7">
        <v>0</v>
      </c>
      <c r="M594" s="27">
        <f>$C$813</f>
        <v>2.1237313755127253E-2</v>
      </c>
      <c r="N594" s="1">
        <f>$E$813</f>
        <v>8.3709568733153633E-2</v>
      </c>
      <c r="O594" s="58" t="s">
        <v>5</v>
      </c>
    </row>
    <row r="595" spans="1:15" ht="20.149999999999999" customHeight="1" x14ac:dyDescent="0.35">
      <c r="A595" s="173"/>
      <c r="B595" s="6"/>
      <c r="C595" s="6"/>
      <c r="D595" s="6"/>
      <c r="E595" s="6"/>
      <c r="F595" s="6"/>
      <c r="G595" s="6"/>
      <c r="H595" s="6"/>
      <c r="I595" s="6"/>
      <c r="J595" s="80">
        <f>M595+N595</f>
        <v>0</v>
      </c>
      <c r="K595" s="6">
        <v>6.39</v>
      </c>
      <c r="L595" s="148">
        <v>2.41</v>
      </c>
      <c r="M595" s="63">
        <f>F594*M594*K595</f>
        <v>0</v>
      </c>
      <c r="N595" s="64">
        <f>G594*N594*L595</f>
        <v>0</v>
      </c>
      <c r="O595" s="58"/>
    </row>
    <row r="596" spans="1:15" ht="20.149999999999999" customHeight="1" x14ac:dyDescent="0.35">
      <c r="A596" s="175">
        <v>314</v>
      </c>
      <c r="B596" s="4">
        <v>2517</v>
      </c>
      <c r="C596" s="4">
        <v>2517</v>
      </c>
      <c r="D596" s="4">
        <v>2229</v>
      </c>
      <c r="E596" s="4">
        <v>2229</v>
      </c>
      <c r="F596" s="4">
        <f>C596-B596</f>
        <v>0</v>
      </c>
      <c r="G596" s="4">
        <f t="shared" si="15"/>
        <v>0</v>
      </c>
      <c r="H596" s="8">
        <f>F596*K596</f>
        <v>0</v>
      </c>
      <c r="I596" s="8">
        <f>G596*L596</f>
        <v>0</v>
      </c>
      <c r="J596" s="82">
        <f>H596+I596</f>
        <v>0</v>
      </c>
      <c r="K596" s="4">
        <v>6.39</v>
      </c>
      <c r="L596" s="4">
        <v>2.41</v>
      </c>
      <c r="M596" s="28">
        <f>$C$813</f>
        <v>2.1237313755127253E-2</v>
      </c>
      <c r="N596" s="3">
        <f>$E$813</f>
        <v>8.3709568733153633E-2</v>
      </c>
      <c r="O596" s="54"/>
    </row>
    <row r="597" spans="1:15" ht="20.149999999999999" customHeight="1" x14ac:dyDescent="0.35">
      <c r="A597" s="175"/>
      <c r="B597" s="4"/>
      <c r="C597" s="4"/>
      <c r="D597" s="4"/>
      <c r="E597" s="4"/>
      <c r="F597" s="4"/>
      <c r="G597" s="4"/>
      <c r="H597" s="8"/>
      <c r="I597" s="8"/>
      <c r="J597" s="82">
        <f>N597+M597</f>
        <v>0</v>
      </c>
      <c r="K597" s="4">
        <v>6.39</v>
      </c>
      <c r="L597" s="4">
        <v>2.41</v>
      </c>
      <c r="M597" s="40">
        <f>F596*M596*K597</f>
        <v>0</v>
      </c>
      <c r="N597" s="41">
        <f>G596*N596*L597</f>
        <v>0</v>
      </c>
      <c r="O597" s="54"/>
    </row>
    <row r="598" spans="1:15" ht="20.149999999999999" customHeight="1" x14ac:dyDescent="0.35">
      <c r="A598" s="173">
        <v>315</v>
      </c>
      <c r="B598" s="6">
        <v>966</v>
      </c>
      <c r="C598" s="6">
        <v>966</v>
      </c>
      <c r="D598" s="6">
        <v>769</v>
      </c>
      <c r="E598" s="6">
        <v>769</v>
      </c>
      <c r="F598" s="6">
        <f>C598-B598</f>
        <v>0</v>
      </c>
      <c r="G598" s="6">
        <f t="shared" si="15"/>
        <v>0</v>
      </c>
      <c r="H598" s="6">
        <f>F598*K598</f>
        <v>0</v>
      </c>
      <c r="I598" s="6">
        <f>G598*L598</f>
        <v>0</v>
      </c>
      <c r="J598" s="80">
        <f>H598+I598</f>
        <v>0</v>
      </c>
      <c r="K598" s="7">
        <v>0</v>
      </c>
      <c r="L598" s="7">
        <v>0</v>
      </c>
      <c r="M598" s="27">
        <f>$C$813</f>
        <v>2.1237313755127253E-2</v>
      </c>
      <c r="N598" s="1">
        <f>$E$813</f>
        <v>8.3709568733153633E-2</v>
      </c>
      <c r="O598" s="58" t="s">
        <v>5</v>
      </c>
    </row>
    <row r="599" spans="1:15" ht="20.149999999999999" customHeight="1" x14ac:dyDescent="0.35">
      <c r="A599" s="173"/>
      <c r="B599" s="6"/>
      <c r="C599" s="6"/>
      <c r="D599" s="6"/>
      <c r="E599" s="6"/>
      <c r="F599" s="6"/>
      <c r="G599" s="6"/>
      <c r="H599" s="6"/>
      <c r="I599" s="6"/>
      <c r="J599" s="80">
        <f>M599+N599</f>
        <v>0</v>
      </c>
      <c r="K599" s="6">
        <v>6.39</v>
      </c>
      <c r="L599" s="148">
        <v>2.41</v>
      </c>
      <c r="M599" s="63">
        <f>F598*M598*K599</f>
        <v>0</v>
      </c>
      <c r="N599" s="64">
        <f>G598*N598*L599</f>
        <v>0</v>
      </c>
      <c r="O599" s="58"/>
    </row>
    <row r="600" spans="1:15" ht="20.149999999999999" customHeight="1" x14ac:dyDescent="0.35">
      <c r="A600" s="175">
        <v>316</v>
      </c>
      <c r="B600" s="4">
        <v>1240</v>
      </c>
      <c r="C600" s="4">
        <v>1379</v>
      </c>
      <c r="D600" s="4">
        <v>442</v>
      </c>
      <c r="E600" s="4">
        <v>530</v>
      </c>
      <c r="F600" s="4">
        <f>C600-B600</f>
        <v>139</v>
      </c>
      <c r="G600" s="4">
        <f t="shared" si="15"/>
        <v>88</v>
      </c>
      <c r="H600" s="8">
        <f>F600*K600</f>
        <v>888.20999999999992</v>
      </c>
      <c r="I600" s="8">
        <f>G600*L600</f>
        <v>212.08</v>
      </c>
      <c r="J600" s="81">
        <f>H600+I600</f>
        <v>1100.29</v>
      </c>
      <c r="K600" s="4">
        <v>6.39</v>
      </c>
      <c r="L600" s="4">
        <v>2.41</v>
      </c>
      <c r="M600" s="28">
        <f>$C$813</f>
        <v>2.1237313755127253E-2</v>
      </c>
      <c r="N600" s="3">
        <f>$E$813</f>
        <v>8.3709568733153633E-2</v>
      </c>
      <c r="O600" s="54"/>
    </row>
    <row r="601" spans="1:15" ht="20.149999999999999" customHeight="1" x14ac:dyDescent="0.35">
      <c r="A601" s="175"/>
      <c r="B601" s="4"/>
      <c r="C601" s="4"/>
      <c r="D601" s="4"/>
      <c r="E601" s="4"/>
      <c r="F601" s="4"/>
      <c r="G601" s="4"/>
      <c r="H601" s="8"/>
      <c r="I601" s="8"/>
      <c r="J601" s="81">
        <f>M601+N601</f>
        <v>36.616319787368795</v>
      </c>
      <c r="K601" s="4">
        <v>6.39</v>
      </c>
      <c r="L601" s="4">
        <v>2.41</v>
      </c>
      <c r="M601" s="40">
        <f>F600*M600*K601</f>
        <v>18.863194450441576</v>
      </c>
      <c r="N601" s="41">
        <f>G600*N600*L601</f>
        <v>17.753125336927223</v>
      </c>
      <c r="O601" s="54"/>
    </row>
    <row r="602" spans="1:15" ht="20.149999999999999" customHeight="1" x14ac:dyDescent="0.35">
      <c r="A602" s="173">
        <v>317</v>
      </c>
      <c r="B602" s="6">
        <v>32260</v>
      </c>
      <c r="C602" s="6">
        <v>32638</v>
      </c>
      <c r="D602" s="6">
        <v>18549</v>
      </c>
      <c r="E602" s="6">
        <v>18775</v>
      </c>
      <c r="F602" s="6">
        <f>C602-B602</f>
        <v>378</v>
      </c>
      <c r="G602" s="6">
        <f t="shared" si="15"/>
        <v>226</v>
      </c>
      <c r="H602" s="6">
        <f>F602*K602</f>
        <v>0</v>
      </c>
      <c r="I602" s="6">
        <f>G602*L602</f>
        <v>0</v>
      </c>
      <c r="J602" s="80">
        <f>H602+I602</f>
        <v>0</v>
      </c>
      <c r="K602" s="7">
        <v>0</v>
      </c>
      <c r="L602" s="7">
        <v>0</v>
      </c>
      <c r="M602" s="27">
        <f>$C$813</f>
        <v>2.1237313755127253E-2</v>
      </c>
      <c r="N602" s="1">
        <f>$E$813</f>
        <v>8.3709568733153633E-2</v>
      </c>
      <c r="O602" s="58" t="s">
        <v>5</v>
      </c>
    </row>
    <row r="603" spans="1:15" ht="20.149999999999999" customHeight="1" x14ac:dyDescent="0.35">
      <c r="A603" s="173"/>
      <c r="B603" s="6"/>
      <c r="C603" s="6"/>
      <c r="D603" s="6"/>
      <c r="E603" s="6"/>
      <c r="F603" s="6"/>
      <c r="G603" s="6"/>
      <c r="H603" s="6"/>
      <c r="I603" s="6"/>
      <c r="J603" s="80">
        <f>M603+N603</f>
        <v>96.890286096608918</v>
      </c>
      <c r="K603" s="6">
        <v>6.39</v>
      </c>
      <c r="L603" s="148">
        <v>2.41</v>
      </c>
      <c r="M603" s="63">
        <f>F602*M602*K603</f>
        <v>51.297032390409463</v>
      </c>
      <c r="N603" s="64">
        <f>G602*N602*L603</f>
        <v>45.593253706199462</v>
      </c>
      <c r="O603" s="58"/>
    </row>
    <row r="604" spans="1:15" ht="20.149999999999999" customHeight="1" x14ac:dyDescent="0.35">
      <c r="A604" s="175">
        <v>318</v>
      </c>
      <c r="B604" s="4">
        <v>2757</v>
      </c>
      <c r="C604" s="4">
        <v>2758</v>
      </c>
      <c r="D604" s="4">
        <v>1043</v>
      </c>
      <c r="E604" s="4">
        <v>1043</v>
      </c>
      <c r="F604" s="4">
        <f>C604-B604</f>
        <v>1</v>
      </c>
      <c r="G604" s="4">
        <f t="shared" si="15"/>
        <v>0</v>
      </c>
      <c r="H604" s="8">
        <f>F604*K604</f>
        <v>6.39</v>
      </c>
      <c r="I604" s="8">
        <f>G604*L604</f>
        <v>0</v>
      </c>
      <c r="J604" s="81">
        <f>H604+I604</f>
        <v>6.39</v>
      </c>
      <c r="K604" s="4">
        <v>6.39</v>
      </c>
      <c r="L604" s="4">
        <v>2.41</v>
      </c>
      <c r="M604" s="28">
        <f>$C$813</f>
        <v>2.1237313755127253E-2</v>
      </c>
      <c r="N604" s="3">
        <f>$E$813</f>
        <v>8.3709568733153633E-2</v>
      </c>
      <c r="O604" s="54"/>
    </row>
    <row r="605" spans="1:15" ht="20.149999999999999" customHeight="1" x14ac:dyDescent="0.35">
      <c r="A605" s="175"/>
      <c r="B605" s="4"/>
      <c r="C605" s="4"/>
      <c r="D605" s="4"/>
      <c r="E605" s="4"/>
      <c r="F605" s="4"/>
      <c r="G605" s="4"/>
      <c r="H605" s="8"/>
      <c r="I605" s="8"/>
      <c r="J605" s="81">
        <f>M605+N605</f>
        <v>0.13570643489526313</v>
      </c>
      <c r="K605" s="4">
        <v>6.39</v>
      </c>
      <c r="L605" s="4">
        <v>2.41</v>
      </c>
      <c r="M605" s="40">
        <f>F604*M604*K605</f>
        <v>0.13570643489526313</v>
      </c>
      <c r="N605" s="41">
        <f>G604*N604*L605</f>
        <v>0</v>
      </c>
      <c r="O605" s="54"/>
    </row>
    <row r="606" spans="1:15" ht="20.149999999999999" customHeight="1" x14ac:dyDescent="0.35">
      <c r="A606" s="175">
        <v>319</v>
      </c>
      <c r="B606" s="4">
        <v>4680</v>
      </c>
      <c r="C606" s="4">
        <v>4746</v>
      </c>
      <c r="D606" s="4">
        <v>1518</v>
      </c>
      <c r="E606" s="4">
        <v>1544</v>
      </c>
      <c r="F606" s="4">
        <f>C606-B606</f>
        <v>66</v>
      </c>
      <c r="G606" s="4">
        <f t="shared" si="15"/>
        <v>26</v>
      </c>
      <c r="H606" s="8">
        <f>F606*K606</f>
        <v>421.73999999999995</v>
      </c>
      <c r="I606" s="8">
        <f>G606*L606</f>
        <v>62.660000000000004</v>
      </c>
      <c r="J606" s="81">
        <f>H606+I606</f>
        <v>484.4</v>
      </c>
      <c r="K606" s="4">
        <v>6.39</v>
      </c>
      <c r="L606" s="4">
        <v>2.41</v>
      </c>
      <c r="M606" s="28">
        <f>$C$813</f>
        <v>2.1237313755127253E-2</v>
      </c>
      <c r="N606" s="3">
        <f>$E$813</f>
        <v>8.3709568733153633E-2</v>
      </c>
      <c r="O606" s="54"/>
    </row>
    <row r="607" spans="1:15" ht="20.149999999999999" customHeight="1" x14ac:dyDescent="0.35">
      <c r="A607" s="175"/>
      <c r="B607" s="4"/>
      <c r="C607" s="4"/>
      <c r="D607" s="4"/>
      <c r="E607" s="4"/>
      <c r="F607" s="4"/>
      <c r="G607" s="4"/>
      <c r="H607" s="8"/>
      <c r="I607" s="8"/>
      <c r="J607" s="81">
        <f>M607+N607</f>
        <v>14.201866279906774</v>
      </c>
      <c r="K607" s="4">
        <v>6.39</v>
      </c>
      <c r="L607" s="4">
        <v>2.41</v>
      </c>
      <c r="M607" s="40">
        <f>F606*M606*K607</f>
        <v>8.9566247030873676</v>
      </c>
      <c r="N607" s="41">
        <f>G606*N606*L607</f>
        <v>5.2452415768194065</v>
      </c>
      <c r="O607" s="54"/>
    </row>
    <row r="608" spans="1:15" ht="20.149999999999999" customHeight="1" x14ac:dyDescent="0.35">
      <c r="A608" s="175">
        <v>320</v>
      </c>
      <c r="B608" s="4">
        <v>1633</v>
      </c>
      <c r="C608" s="4">
        <v>1633</v>
      </c>
      <c r="D608" s="4">
        <v>1268</v>
      </c>
      <c r="E608" s="4">
        <v>1268</v>
      </c>
      <c r="F608" s="4">
        <f>C608-B608</f>
        <v>0</v>
      </c>
      <c r="G608" s="4">
        <f t="shared" si="15"/>
        <v>0</v>
      </c>
      <c r="H608" s="8">
        <f>F608*K608</f>
        <v>0</v>
      </c>
      <c r="I608" s="8">
        <f>G608*L608</f>
        <v>0</v>
      </c>
      <c r="J608" s="81">
        <f>H608+I608</f>
        <v>0</v>
      </c>
      <c r="K608" s="4">
        <v>6.39</v>
      </c>
      <c r="L608" s="4">
        <v>2.41</v>
      </c>
      <c r="M608" s="28">
        <f>$C$813</f>
        <v>2.1237313755127253E-2</v>
      </c>
      <c r="N608" s="3">
        <f>$E$813</f>
        <v>8.3709568733153633E-2</v>
      </c>
      <c r="O608" s="54"/>
    </row>
    <row r="609" spans="1:15" ht="20.149999999999999" customHeight="1" x14ac:dyDescent="0.35">
      <c r="A609" s="175"/>
      <c r="B609" s="4"/>
      <c r="C609" s="4"/>
      <c r="D609" s="4"/>
      <c r="E609" s="4"/>
      <c r="F609" s="4"/>
      <c r="G609" s="4"/>
      <c r="H609" s="8"/>
      <c r="I609" s="8"/>
      <c r="J609" s="81">
        <f>M609+N609</f>
        <v>0</v>
      </c>
      <c r="K609" s="4">
        <v>6.39</v>
      </c>
      <c r="L609" s="4">
        <v>2.41</v>
      </c>
      <c r="M609" s="40">
        <f>F608*M608*K609</f>
        <v>0</v>
      </c>
      <c r="N609" s="41">
        <f>G608*N608*L609</f>
        <v>0</v>
      </c>
      <c r="O609" s="54"/>
    </row>
    <row r="610" spans="1:15" ht="20.149999999999999" customHeight="1" x14ac:dyDescent="0.35">
      <c r="A610" s="175">
        <v>321</v>
      </c>
      <c r="B610" s="4">
        <v>405</v>
      </c>
      <c r="C610" s="4">
        <v>405</v>
      </c>
      <c r="D610" s="4">
        <v>115</v>
      </c>
      <c r="E610" s="4">
        <v>115</v>
      </c>
      <c r="F610" s="4">
        <f>C610-B610</f>
        <v>0</v>
      </c>
      <c r="G610" s="4">
        <f t="shared" si="15"/>
        <v>0</v>
      </c>
      <c r="H610" s="8">
        <f>F610*K610</f>
        <v>0</v>
      </c>
      <c r="I610" s="8">
        <f>G610*L610</f>
        <v>0</v>
      </c>
      <c r="J610" s="81">
        <f>H610+I610</f>
        <v>0</v>
      </c>
      <c r="K610" s="4">
        <v>6.39</v>
      </c>
      <c r="L610" s="4">
        <v>2.41</v>
      </c>
      <c r="M610" s="28">
        <f>$C$813</f>
        <v>2.1237313755127253E-2</v>
      </c>
      <c r="N610" s="3">
        <f>$E$813</f>
        <v>8.3709568733153633E-2</v>
      </c>
      <c r="O610" s="54"/>
    </row>
    <row r="611" spans="1:15" ht="20.149999999999999" customHeight="1" x14ac:dyDescent="0.35">
      <c r="A611" s="175"/>
      <c r="B611" s="4"/>
      <c r="C611" s="4"/>
      <c r="D611" s="4"/>
      <c r="E611" s="4"/>
      <c r="F611" s="4"/>
      <c r="G611" s="4"/>
      <c r="H611" s="8"/>
      <c r="I611" s="8"/>
      <c r="J611" s="81">
        <f>M611+N611</f>
        <v>0</v>
      </c>
      <c r="K611" s="4">
        <v>6.39</v>
      </c>
      <c r="L611" s="4">
        <v>2.41</v>
      </c>
      <c r="M611" s="40">
        <f>F610*M610*K611</f>
        <v>0</v>
      </c>
      <c r="N611" s="41">
        <f>G610*N610*L611</f>
        <v>0</v>
      </c>
      <c r="O611" s="54"/>
    </row>
    <row r="612" spans="1:15" ht="20.149999999999999" customHeight="1" x14ac:dyDescent="0.35">
      <c r="A612" s="176">
        <v>322</v>
      </c>
      <c r="B612" s="8">
        <v>670</v>
      </c>
      <c r="C612" s="8">
        <v>670</v>
      </c>
      <c r="D612" s="8">
        <v>150</v>
      </c>
      <c r="E612" s="8">
        <v>150</v>
      </c>
      <c r="F612" s="8">
        <f>C612-B612</f>
        <v>0</v>
      </c>
      <c r="G612" s="8">
        <f t="shared" si="15"/>
        <v>0</v>
      </c>
      <c r="H612" s="8">
        <f>F612*K612</f>
        <v>0</v>
      </c>
      <c r="I612" s="8">
        <f>G612*L612</f>
        <v>0</v>
      </c>
      <c r="J612" s="82">
        <f>H612+I612</f>
        <v>0</v>
      </c>
      <c r="K612" s="4">
        <v>6.39</v>
      </c>
      <c r="L612" s="4">
        <v>2.41</v>
      </c>
      <c r="M612" s="30">
        <f>$C$813</f>
        <v>2.1237313755127253E-2</v>
      </c>
      <c r="N612" s="47">
        <f>$E$813</f>
        <v>8.3709568733153633E-2</v>
      </c>
      <c r="O612" s="59"/>
    </row>
    <row r="613" spans="1:15" ht="20.149999999999999" customHeight="1" x14ac:dyDescent="0.35">
      <c r="A613" s="176"/>
      <c r="B613" s="8"/>
      <c r="C613" s="8"/>
      <c r="D613" s="8"/>
      <c r="E613" s="8"/>
      <c r="F613" s="8"/>
      <c r="G613" s="8"/>
      <c r="H613" s="8"/>
      <c r="I613" s="8"/>
      <c r="J613" s="82">
        <f>M613+N613</f>
        <v>0</v>
      </c>
      <c r="K613" s="4">
        <v>6.39</v>
      </c>
      <c r="L613" s="4">
        <v>2.41</v>
      </c>
      <c r="M613" s="50">
        <f>F612*M612*K613</f>
        <v>0</v>
      </c>
      <c r="N613" s="96">
        <f>G612*N612*L613</f>
        <v>0</v>
      </c>
      <c r="O613" s="59"/>
    </row>
    <row r="614" spans="1:15" ht="20.149999999999999" customHeight="1" x14ac:dyDescent="0.35">
      <c r="A614" s="173">
        <v>323</v>
      </c>
      <c r="B614" s="6">
        <v>2465</v>
      </c>
      <c r="C614" s="6">
        <v>2466</v>
      </c>
      <c r="D614" s="6">
        <v>794</v>
      </c>
      <c r="E614" s="6">
        <v>794</v>
      </c>
      <c r="F614" s="6">
        <f>C614-B614</f>
        <v>1</v>
      </c>
      <c r="G614" s="6">
        <f t="shared" si="15"/>
        <v>0</v>
      </c>
      <c r="H614" s="6">
        <f>F614*K614</f>
        <v>0</v>
      </c>
      <c r="I614" s="6">
        <f>G614*L614</f>
        <v>0</v>
      </c>
      <c r="J614" s="80">
        <f>H614+I614</f>
        <v>0</v>
      </c>
      <c r="K614" s="7">
        <v>0</v>
      </c>
      <c r="L614" s="7">
        <v>0</v>
      </c>
      <c r="M614" s="27">
        <f>$C$813</f>
        <v>2.1237313755127253E-2</v>
      </c>
      <c r="N614" s="1">
        <f>$E$813</f>
        <v>8.3709568733153633E-2</v>
      </c>
      <c r="O614" s="58" t="s">
        <v>5</v>
      </c>
    </row>
    <row r="615" spans="1:15" ht="20.149999999999999" customHeight="1" x14ac:dyDescent="0.35">
      <c r="A615" s="173"/>
      <c r="B615" s="6"/>
      <c r="C615" s="6"/>
      <c r="D615" s="6"/>
      <c r="E615" s="6"/>
      <c r="F615" s="6"/>
      <c r="G615" s="6"/>
      <c r="H615" s="6"/>
      <c r="I615" s="6"/>
      <c r="J615" s="80">
        <f>M615+N615</f>
        <v>0.13570643489526313</v>
      </c>
      <c r="K615" s="6">
        <v>6.39</v>
      </c>
      <c r="L615" s="148">
        <v>2.41</v>
      </c>
      <c r="M615" s="63">
        <f>F614*M614*K615</f>
        <v>0.13570643489526313</v>
      </c>
      <c r="N615" s="64">
        <f>G614*N614*L615</f>
        <v>0</v>
      </c>
      <c r="O615" s="58"/>
    </row>
    <row r="616" spans="1:15" ht="20.149999999999999" customHeight="1" x14ac:dyDescent="0.35">
      <c r="A616" s="175">
        <v>324</v>
      </c>
      <c r="B616" s="4">
        <v>672</v>
      </c>
      <c r="C616" s="4">
        <v>672</v>
      </c>
      <c r="D616" s="4">
        <v>270</v>
      </c>
      <c r="E616" s="4">
        <v>270</v>
      </c>
      <c r="F616" s="4">
        <f>C616-B616</f>
        <v>0</v>
      </c>
      <c r="G616" s="8">
        <f t="shared" si="15"/>
        <v>0</v>
      </c>
      <c r="H616" s="8">
        <f>F616*K616</f>
        <v>0</v>
      </c>
      <c r="I616" s="8">
        <f>G616*L616</f>
        <v>0</v>
      </c>
      <c r="J616" s="82">
        <f>H616+I616</f>
        <v>0</v>
      </c>
      <c r="K616" s="4">
        <v>6.39</v>
      </c>
      <c r="L616" s="4">
        <v>2.41</v>
      </c>
      <c r="M616" s="28">
        <f>$C$813</f>
        <v>2.1237313755127253E-2</v>
      </c>
      <c r="N616" s="3">
        <f>$E$813</f>
        <v>8.3709568733153633E-2</v>
      </c>
      <c r="O616" s="54"/>
    </row>
    <row r="617" spans="1:15" ht="20.149999999999999" customHeight="1" x14ac:dyDescent="0.35">
      <c r="A617" s="175"/>
      <c r="B617" s="4"/>
      <c r="C617" s="4"/>
      <c r="D617" s="4"/>
      <c r="E617" s="4"/>
      <c r="F617" s="4"/>
      <c r="G617" s="8"/>
      <c r="H617" s="8"/>
      <c r="I617" s="8"/>
      <c r="J617" s="82">
        <f>M617+N617</f>
        <v>0</v>
      </c>
      <c r="K617" s="4">
        <v>6.39</v>
      </c>
      <c r="L617" s="4">
        <v>2.41</v>
      </c>
      <c r="M617" s="40">
        <f>F616*M616*K617</f>
        <v>0</v>
      </c>
      <c r="N617" s="41">
        <f>G616*N616*L617</f>
        <v>0</v>
      </c>
      <c r="O617" s="54"/>
    </row>
    <row r="618" spans="1:15" ht="20.149999999999999" customHeight="1" x14ac:dyDescent="0.35">
      <c r="A618" s="176">
        <v>325</v>
      </c>
      <c r="B618" s="8">
        <v>468</v>
      </c>
      <c r="C618" s="8">
        <v>468</v>
      </c>
      <c r="D618" s="8">
        <v>516</v>
      </c>
      <c r="E618" s="8">
        <v>516</v>
      </c>
      <c r="F618" s="8">
        <f>C618-B618</f>
        <v>0</v>
      </c>
      <c r="G618" s="8">
        <f t="shared" si="15"/>
        <v>0</v>
      </c>
      <c r="H618" s="8">
        <f>F618*K618</f>
        <v>0</v>
      </c>
      <c r="I618" s="8">
        <f>G618*L618</f>
        <v>0</v>
      </c>
      <c r="J618" s="82">
        <f>H618+I618</f>
        <v>0</v>
      </c>
      <c r="K618" s="4">
        <v>6.39</v>
      </c>
      <c r="L618" s="4">
        <v>2.41</v>
      </c>
      <c r="M618" s="30">
        <f>$C$813</f>
        <v>2.1237313755127253E-2</v>
      </c>
      <c r="N618" s="47">
        <f>$E$813</f>
        <v>8.3709568733153633E-2</v>
      </c>
      <c r="O618" s="59"/>
    </row>
    <row r="619" spans="1:15" ht="20.149999999999999" customHeight="1" x14ac:dyDescent="0.35">
      <c r="A619" s="176"/>
      <c r="B619" s="8"/>
      <c r="C619" s="8"/>
      <c r="D619" s="8"/>
      <c r="E619" s="8"/>
      <c r="F619" s="8"/>
      <c r="G619" s="8"/>
      <c r="H619" s="8"/>
      <c r="I619" s="8"/>
      <c r="J619" s="82">
        <f>M619+N619</f>
        <v>0</v>
      </c>
      <c r="K619" s="4">
        <v>6.39</v>
      </c>
      <c r="L619" s="4">
        <v>2.41</v>
      </c>
      <c r="M619" s="146">
        <f>F618*M618*K619</f>
        <v>0</v>
      </c>
      <c r="N619" s="147">
        <f>G618*N618*L619</f>
        <v>0</v>
      </c>
      <c r="O619" s="59"/>
    </row>
    <row r="620" spans="1:15" ht="20.149999999999999" customHeight="1" x14ac:dyDescent="0.35">
      <c r="A620" s="173">
        <v>326.327</v>
      </c>
      <c r="B620" s="6">
        <v>1162</v>
      </c>
      <c r="C620" s="6">
        <v>1162</v>
      </c>
      <c r="D620" s="6">
        <v>847</v>
      </c>
      <c r="E620" s="6">
        <v>847</v>
      </c>
      <c r="F620" s="6">
        <f>C620-B620</f>
        <v>0</v>
      </c>
      <c r="G620" s="6">
        <f t="shared" si="15"/>
        <v>0</v>
      </c>
      <c r="H620" s="6">
        <f>F620*K620</f>
        <v>0</v>
      </c>
      <c r="I620" s="6">
        <f>G620*L620</f>
        <v>0</v>
      </c>
      <c r="J620" s="80">
        <f>H620+I620</f>
        <v>0</v>
      </c>
      <c r="K620" s="7">
        <v>0</v>
      </c>
      <c r="L620" s="7">
        <v>0</v>
      </c>
      <c r="M620" s="27">
        <f>$C$813</f>
        <v>2.1237313755127253E-2</v>
      </c>
      <c r="N620" s="1">
        <f>$E$813</f>
        <v>8.3709568733153633E-2</v>
      </c>
      <c r="O620" s="58" t="s">
        <v>5</v>
      </c>
    </row>
    <row r="621" spans="1:15" ht="20.149999999999999" customHeight="1" x14ac:dyDescent="0.35">
      <c r="A621" s="173"/>
      <c r="B621" s="6"/>
      <c r="C621" s="6"/>
      <c r="D621" s="6"/>
      <c r="E621" s="6"/>
      <c r="F621" s="6"/>
      <c r="G621" s="6"/>
      <c r="H621" s="6"/>
      <c r="I621" s="6"/>
      <c r="J621" s="80">
        <f>M621+N621</f>
        <v>0</v>
      </c>
      <c r="K621" s="6">
        <v>6.39</v>
      </c>
      <c r="L621" s="148">
        <v>2.41</v>
      </c>
      <c r="M621" s="63">
        <f>F620*M620*K621</f>
        <v>0</v>
      </c>
      <c r="N621" s="64">
        <f>G620*N620*L621</f>
        <v>0</v>
      </c>
      <c r="O621" s="58"/>
    </row>
    <row r="622" spans="1:15" ht="26.15" customHeight="1" x14ac:dyDescent="0.35">
      <c r="A622" s="173">
        <v>328</v>
      </c>
      <c r="B622" s="6">
        <v>5640</v>
      </c>
      <c r="C622" s="6">
        <v>5654</v>
      </c>
      <c r="D622" s="6">
        <v>3164</v>
      </c>
      <c r="E622" s="6">
        <v>3171</v>
      </c>
      <c r="F622" s="6">
        <f>C622-B622</f>
        <v>14</v>
      </c>
      <c r="G622" s="6">
        <f t="shared" si="15"/>
        <v>7</v>
      </c>
      <c r="H622" s="6">
        <f>F622*K622</f>
        <v>0</v>
      </c>
      <c r="I622" s="6">
        <f>G622*L622</f>
        <v>0</v>
      </c>
      <c r="J622" s="80">
        <f>H622+I622</f>
        <v>0</v>
      </c>
      <c r="K622" s="7">
        <v>0</v>
      </c>
      <c r="L622" s="7">
        <v>0</v>
      </c>
      <c r="M622" s="27">
        <f>$C$813</f>
        <v>2.1237313755127253E-2</v>
      </c>
      <c r="N622" s="1">
        <f>$E$813</f>
        <v>8.3709568733153633E-2</v>
      </c>
      <c r="O622" s="58" t="s">
        <v>5</v>
      </c>
    </row>
    <row r="623" spans="1:15" ht="20.149999999999999" customHeight="1" x14ac:dyDescent="0.35">
      <c r="A623" s="173"/>
      <c r="B623" s="6"/>
      <c r="C623" s="6"/>
      <c r="D623" s="6"/>
      <c r="E623" s="6"/>
      <c r="F623" s="6"/>
      <c r="G623" s="6"/>
      <c r="H623" s="6"/>
      <c r="I623" s="6"/>
      <c r="J623" s="63">
        <f>M623+N623</f>
        <v>3.3120705130619861</v>
      </c>
      <c r="K623" s="6">
        <v>6.39</v>
      </c>
      <c r="L623" s="148">
        <v>2.41</v>
      </c>
      <c r="M623" s="63">
        <f>F622*M622*K623</f>
        <v>1.899890088533684</v>
      </c>
      <c r="N623" s="64">
        <f>G622*N622*L623</f>
        <v>1.4121804245283018</v>
      </c>
      <c r="O623" s="58"/>
    </row>
    <row r="624" spans="1:15" ht="20.149999999999999" customHeight="1" x14ac:dyDescent="0.35">
      <c r="A624" s="175">
        <v>329</v>
      </c>
      <c r="B624" s="4">
        <v>3802</v>
      </c>
      <c r="C624" s="4">
        <v>3861</v>
      </c>
      <c r="D624" s="4">
        <v>2332</v>
      </c>
      <c r="E624" s="4">
        <v>2362</v>
      </c>
      <c r="F624" s="4">
        <f>C624-B624</f>
        <v>59</v>
      </c>
      <c r="G624" s="4">
        <f t="shared" si="15"/>
        <v>30</v>
      </c>
      <c r="H624" s="8">
        <f>F624*K624</f>
        <v>377.01</v>
      </c>
      <c r="I624" s="8">
        <f>G624*L624</f>
        <v>72.300000000000011</v>
      </c>
      <c r="J624" s="82">
        <f>H624+I624</f>
        <v>449.31</v>
      </c>
      <c r="K624" s="4">
        <v>6.39</v>
      </c>
      <c r="L624" s="4">
        <v>2.41</v>
      </c>
      <c r="M624" s="28">
        <f>$C$813</f>
        <v>2.1237313755127253E-2</v>
      </c>
      <c r="N624" s="3">
        <f>$E$813</f>
        <v>8.3709568733153633E-2</v>
      </c>
      <c r="O624" s="54"/>
    </row>
    <row r="625" spans="1:16" ht="20.149999999999999" customHeight="1" x14ac:dyDescent="0.35">
      <c r="A625" s="175"/>
      <c r="B625" s="4"/>
      <c r="C625" s="4"/>
      <c r="D625" s="4"/>
      <c r="E625" s="4"/>
      <c r="F625" s="4"/>
      <c r="G625" s="4"/>
      <c r="H625" s="8"/>
      <c r="I625" s="8"/>
      <c r="J625" s="82">
        <f>M625+N625</f>
        <v>14.058881478227534</v>
      </c>
      <c r="K625" s="4">
        <v>6.39</v>
      </c>
      <c r="L625" s="4">
        <v>2.41</v>
      </c>
      <c r="M625" s="40">
        <f>F624*M624*K625</f>
        <v>8.0066796588205253</v>
      </c>
      <c r="N625" s="41">
        <f>G624*N624*L625</f>
        <v>6.0522018194070073</v>
      </c>
      <c r="O625" s="54"/>
    </row>
    <row r="626" spans="1:16" ht="20.149999999999999" customHeight="1" x14ac:dyDescent="0.35">
      <c r="A626" s="175">
        <v>330</v>
      </c>
      <c r="B626" s="4">
        <v>9452</v>
      </c>
      <c r="C626" s="4">
        <v>9474</v>
      </c>
      <c r="D626" s="4">
        <v>5353</v>
      </c>
      <c r="E626" s="4">
        <v>5372</v>
      </c>
      <c r="F626" s="4">
        <f>C626-B626</f>
        <v>22</v>
      </c>
      <c r="G626" s="4">
        <f>E626-D626</f>
        <v>19</v>
      </c>
      <c r="H626" s="8">
        <f>F626*K626</f>
        <v>140.57999999999998</v>
      </c>
      <c r="I626" s="8">
        <f>G626*L626</f>
        <v>45.790000000000006</v>
      </c>
      <c r="J626" s="82">
        <f t="shared" ref="J626:J756" si="16">H626+I626</f>
        <v>186.37</v>
      </c>
      <c r="K626" s="4">
        <v>6.39</v>
      </c>
      <c r="L626" s="4">
        <v>2.41</v>
      </c>
      <c r="M626" s="28">
        <f>$C$813</f>
        <v>2.1237313755127253E-2</v>
      </c>
      <c r="N626" s="3">
        <f>$E$813</f>
        <v>8.3709568733153633E-2</v>
      </c>
      <c r="O626" s="54"/>
    </row>
    <row r="627" spans="1:16" ht="20.149999999999999" customHeight="1" x14ac:dyDescent="0.35">
      <c r="A627" s="175"/>
      <c r="B627" s="4"/>
      <c r="C627" s="4"/>
      <c r="D627" s="4"/>
      <c r="E627" s="4"/>
      <c r="F627" s="4"/>
      <c r="G627" s="4"/>
      <c r="H627" s="8"/>
      <c r="I627" s="8"/>
      <c r="J627" s="82">
        <f>M627+N627</f>
        <v>6.8186027199868944</v>
      </c>
      <c r="K627" s="4">
        <v>6.39</v>
      </c>
      <c r="L627" s="4">
        <v>2.41</v>
      </c>
      <c r="M627" s="40">
        <f>F626*M626*K627</f>
        <v>2.985541567695789</v>
      </c>
      <c r="N627" s="41">
        <f>G626*N626*L627</f>
        <v>3.8330611522911053</v>
      </c>
      <c r="O627" s="54"/>
    </row>
    <row r="628" spans="1:16" ht="20.149999999999999" customHeight="1" x14ac:dyDescent="0.35">
      <c r="A628" s="173">
        <v>331</v>
      </c>
      <c r="B628" s="6">
        <v>32472</v>
      </c>
      <c r="C628" s="6">
        <v>34899</v>
      </c>
      <c r="D628" s="6">
        <v>65464</v>
      </c>
      <c r="E628" s="6">
        <v>66039</v>
      </c>
      <c r="F628" s="6">
        <f>C628-B628</f>
        <v>2427</v>
      </c>
      <c r="G628" s="6">
        <f>E628-D628</f>
        <v>575</v>
      </c>
      <c r="H628" s="6">
        <f>F628*K628</f>
        <v>0</v>
      </c>
      <c r="I628" s="6">
        <f>G628*L628</f>
        <v>0</v>
      </c>
      <c r="J628" s="80">
        <f t="shared" si="16"/>
        <v>0</v>
      </c>
      <c r="K628" s="7">
        <v>0</v>
      </c>
      <c r="L628" s="7">
        <v>0</v>
      </c>
      <c r="M628" s="27">
        <f>$C$813</f>
        <v>2.1237313755127253E-2</v>
      </c>
      <c r="N628" s="1">
        <f>$E$813</f>
        <v>8.3709568733153633E-2</v>
      </c>
      <c r="O628" s="58" t="s">
        <v>5</v>
      </c>
    </row>
    <row r="629" spans="1:16" ht="20.149999999999999" customHeight="1" x14ac:dyDescent="0.35">
      <c r="A629" s="173"/>
      <c r="B629" s="6"/>
      <c r="C629" s="6"/>
      <c r="D629" s="6"/>
      <c r="E629" s="6"/>
      <c r="F629" s="6"/>
      <c r="G629" s="6"/>
      <c r="H629" s="6"/>
      <c r="I629" s="6"/>
      <c r="J629" s="80">
        <f>M629+N629</f>
        <v>445.36005236277134</v>
      </c>
      <c r="K629" s="6">
        <v>6.39</v>
      </c>
      <c r="L629" s="148">
        <v>2.41</v>
      </c>
      <c r="M629" s="32">
        <f>F628*M628*K629</f>
        <v>329.35951749080368</v>
      </c>
      <c r="N629" s="33">
        <f>G628*N628*L629</f>
        <v>116.00053487196766</v>
      </c>
      <c r="O629" s="58"/>
    </row>
    <row r="630" spans="1:16" ht="20.149999999999999" customHeight="1" x14ac:dyDescent="0.35">
      <c r="A630" s="176">
        <v>332</v>
      </c>
      <c r="B630" s="4"/>
      <c r="C630" s="4"/>
      <c r="D630" s="4"/>
      <c r="E630" s="4"/>
      <c r="F630" s="4">
        <f>C630-B630</f>
        <v>0</v>
      </c>
      <c r="G630" s="4">
        <f>E630-D630</f>
        <v>0</v>
      </c>
      <c r="H630" s="8">
        <f>F630*K630</f>
        <v>0</v>
      </c>
      <c r="I630" s="8">
        <f>G630*L630</f>
        <v>0</v>
      </c>
      <c r="J630" s="81">
        <f t="shared" si="16"/>
        <v>0</v>
      </c>
      <c r="K630" s="4">
        <v>6.39</v>
      </c>
      <c r="L630" s="4">
        <v>2.41</v>
      </c>
      <c r="M630" s="28">
        <f>$C$813</f>
        <v>2.1237313755127253E-2</v>
      </c>
      <c r="N630" s="3">
        <f>$E$813</f>
        <v>8.3709568733153633E-2</v>
      </c>
      <c r="O630" s="60" t="s">
        <v>43</v>
      </c>
    </row>
    <row r="631" spans="1:16" ht="20.149999999999999" customHeight="1" x14ac:dyDescent="0.35">
      <c r="A631" s="176"/>
      <c r="B631" s="4"/>
      <c r="C631" s="4"/>
      <c r="D631" s="4"/>
      <c r="E631" s="4"/>
      <c r="F631" s="4"/>
      <c r="G631" s="4"/>
      <c r="H631" s="8"/>
      <c r="I631" s="8"/>
      <c r="J631" s="82">
        <f>M631+N631</f>
        <v>0</v>
      </c>
      <c r="K631" s="4">
        <v>6.39</v>
      </c>
      <c r="L631" s="4">
        <v>2.41</v>
      </c>
      <c r="M631" s="40">
        <f>F630*M630*K631</f>
        <v>0</v>
      </c>
      <c r="N631" s="41">
        <f>G630*N630*L631</f>
        <v>0</v>
      </c>
      <c r="O631" s="60"/>
    </row>
    <row r="632" spans="1:16" ht="20.149999999999999" customHeight="1" x14ac:dyDescent="0.35">
      <c r="A632" s="175">
        <v>333</v>
      </c>
      <c r="B632" s="4">
        <v>1494</v>
      </c>
      <c r="C632" s="4">
        <v>1494</v>
      </c>
      <c r="D632" s="4">
        <v>260</v>
      </c>
      <c r="E632" s="4">
        <v>260</v>
      </c>
      <c r="F632" s="4">
        <f>C632-B632</f>
        <v>0</v>
      </c>
      <c r="G632" s="4">
        <f>E632-D632</f>
        <v>0</v>
      </c>
      <c r="H632" s="8">
        <f>F632*K632</f>
        <v>0</v>
      </c>
      <c r="I632" s="8">
        <f>G632*L632</f>
        <v>0</v>
      </c>
      <c r="J632" s="81">
        <f t="shared" si="16"/>
        <v>0</v>
      </c>
      <c r="K632" s="4">
        <v>6.39</v>
      </c>
      <c r="L632" s="4">
        <v>2.41</v>
      </c>
      <c r="M632" s="28">
        <f>$C$813</f>
        <v>2.1237313755127253E-2</v>
      </c>
      <c r="N632" s="3">
        <f>$E$813</f>
        <v>8.3709568733153633E-2</v>
      </c>
      <c r="O632" s="54"/>
    </row>
    <row r="633" spans="1:16" ht="20.149999999999999" customHeight="1" x14ac:dyDescent="0.35">
      <c r="A633" s="175"/>
      <c r="B633" s="4"/>
      <c r="C633" s="4"/>
      <c r="D633" s="4"/>
      <c r="E633" s="4"/>
      <c r="F633" s="4"/>
      <c r="G633" s="4"/>
      <c r="H633" s="8"/>
      <c r="I633" s="8"/>
      <c r="J633" s="82">
        <f>M633+N633</f>
        <v>0</v>
      </c>
      <c r="K633" s="4">
        <v>6.39</v>
      </c>
      <c r="L633" s="4">
        <v>2.41</v>
      </c>
      <c r="M633" s="40">
        <f>F632*M632*K633</f>
        <v>0</v>
      </c>
      <c r="N633" s="41">
        <f>G632*N632*L633</f>
        <v>0</v>
      </c>
      <c r="O633" s="54"/>
    </row>
    <row r="634" spans="1:16" ht="20.149999999999999" customHeight="1" x14ac:dyDescent="0.35">
      <c r="A634" s="175">
        <v>334</v>
      </c>
      <c r="B634" s="4">
        <v>332</v>
      </c>
      <c r="C634" s="4">
        <v>332</v>
      </c>
      <c r="D634" s="4">
        <v>26</v>
      </c>
      <c r="E634" s="4">
        <v>26</v>
      </c>
      <c r="F634" s="4">
        <f>C634-B634</f>
        <v>0</v>
      </c>
      <c r="G634" s="4">
        <f>E634-D634</f>
        <v>0</v>
      </c>
      <c r="H634" s="8">
        <f>F634*K634</f>
        <v>0</v>
      </c>
      <c r="I634" s="8">
        <f>G634*L634</f>
        <v>0</v>
      </c>
      <c r="J634" s="81">
        <f t="shared" si="16"/>
        <v>0</v>
      </c>
      <c r="K634" s="4">
        <v>6.39</v>
      </c>
      <c r="L634" s="4">
        <v>2.41</v>
      </c>
      <c r="M634" s="28">
        <f>$C$813</f>
        <v>2.1237313755127253E-2</v>
      </c>
      <c r="N634" s="3">
        <f>$E$813</f>
        <v>8.3709568733153633E-2</v>
      </c>
      <c r="O634" s="54"/>
    </row>
    <row r="635" spans="1:16" ht="20.149999999999999" customHeight="1" x14ac:dyDescent="0.35">
      <c r="A635" s="175"/>
      <c r="B635" s="4"/>
      <c r="C635" s="4"/>
      <c r="D635" s="4"/>
      <c r="E635" s="4"/>
      <c r="F635" s="4"/>
      <c r="G635" s="4"/>
      <c r="H635" s="8"/>
      <c r="I635" s="8"/>
      <c r="J635" s="82">
        <f>M635+N635</f>
        <v>0</v>
      </c>
      <c r="K635" s="4">
        <v>6.39</v>
      </c>
      <c r="L635" s="4">
        <v>2.41</v>
      </c>
      <c r="M635" s="40">
        <f>F634*M634*K635</f>
        <v>0</v>
      </c>
      <c r="N635" s="41">
        <f>G634*N634*L635</f>
        <v>0</v>
      </c>
      <c r="O635" s="54"/>
    </row>
    <row r="636" spans="1:16" ht="20.149999999999999" customHeight="1" x14ac:dyDescent="0.35">
      <c r="A636" s="175">
        <v>335</v>
      </c>
      <c r="B636" s="4">
        <v>6277</v>
      </c>
      <c r="C636" s="4">
        <v>6354</v>
      </c>
      <c r="D636" s="4">
        <v>3215</v>
      </c>
      <c r="E636" s="4">
        <v>3253</v>
      </c>
      <c r="F636" s="4">
        <f>C636-B636</f>
        <v>77</v>
      </c>
      <c r="G636" s="4">
        <f>E636-D636</f>
        <v>38</v>
      </c>
      <c r="H636" s="8">
        <f>F636*K636</f>
        <v>492.03</v>
      </c>
      <c r="I636" s="8">
        <f>G636*L636</f>
        <v>91.580000000000013</v>
      </c>
      <c r="J636" s="81">
        <f t="shared" si="16"/>
        <v>583.61</v>
      </c>
      <c r="K636" s="4">
        <v>6.39</v>
      </c>
      <c r="L636" s="4">
        <v>2.41</v>
      </c>
      <c r="M636" s="28">
        <f>$C$813</f>
        <v>2.1237313755127253E-2</v>
      </c>
      <c r="N636" s="3">
        <f>$E$813</f>
        <v>8.3709568733153633E-2</v>
      </c>
      <c r="O636" s="54"/>
    </row>
    <row r="637" spans="1:16" ht="20.149999999999999" customHeight="1" x14ac:dyDescent="0.35">
      <c r="A637" s="175"/>
      <c r="B637" s="4"/>
      <c r="C637" s="4"/>
      <c r="D637" s="4"/>
      <c r="E637" s="4"/>
      <c r="F637" s="4"/>
      <c r="G637" s="4"/>
      <c r="H637" s="8"/>
      <c r="I637" s="8"/>
      <c r="J637" s="82">
        <f>M637+N637</f>
        <v>18.115517791517473</v>
      </c>
      <c r="K637" s="4">
        <v>6.39</v>
      </c>
      <c r="L637" s="4">
        <v>2.41</v>
      </c>
      <c r="M637" s="40">
        <f>F636*M636*K637</f>
        <v>10.449395486935261</v>
      </c>
      <c r="N637" s="41">
        <f>G636*N636*L637</f>
        <v>7.6661223045822107</v>
      </c>
      <c r="O637" s="54"/>
    </row>
    <row r="638" spans="1:16" ht="20.149999999999999" customHeight="1" x14ac:dyDescent="0.35">
      <c r="A638" s="174">
        <v>336</v>
      </c>
      <c r="B638" s="25">
        <v>3167</v>
      </c>
      <c r="C638" s="25">
        <v>3171</v>
      </c>
      <c r="D638" s="25">
        <v>1091</v>
      </c>
      <c r="E638" s="25">
        <v>1094</v>
      </c>
      <c r="F638" s="25">
        <f>C638-B638</f>
        <v>4</v>
      </c>
      <c r="G638" s="25">
        <f>E638-D638</f>
        <v>3</v>
      </c>
      <c r="H638" s="25">
        <f>F638*K638</f>
        <v>17.88</v>
      </c>
      <c r="I638" s="25">
        <f>G638*L638</f>
        <v>5.04</v>
      </c>
      <c r="J638" s="85">
        <f t="shared" si="16"/>
        <v>22.919999999999998</v>
      </c>
      <c r="K638" s="25">
        <v>4.47</v>
      </c>
      <c r="L638" s="126">
        <v>1.68</v>
      </c>
      <c r="M638" s="36">
        <f>$C$813</f>
        <v>2.1237313755127253E-2</v>
      </c>
      <c r="N638" s="34">
        <f>$E$813</f>
        <v>8.3709568733153633E-2</v>
      </c>
      <c r="O638" s="53"/>
      <c r="P638">
        <v>33</v>
      </c>
    </row>
    <row r="639" spans="1:16" ht="20.149999999999999" customHeight="1" x14ac:dyDescent="0.35">
      <c r="A639" s="174"/>
      <c r="B639" s="25"/>
      <c r="C639" s="25"/>
      <c r="D639" s="25"/>
      <c r="E639" s="25"/>
      <c r="F639" s="25"/>
      <c r="G639" s="25"/>
      <c r="H639" s="25"/>
      <c r="I639" s="25"/>
      <c r="J639" s="85">
        <f>M639+N639</f>
        <v>1.1480459215217533</v>
      </c>
      <c r="K639" s="25">
        <v>6.39</v>
      </c>
      <c r="L639" s="34">
        <v>2.41</v>
      </c>
      <c r="M639" s="37">
        <f>F638*M638*K639</f>
        <v>0.54282573958105251</v>
      </c>
      <c r="N639" s="35">
        <f>G638*N638*L639</f>
        <v>0.60522018194070082</v>
      </c>
      <c r="O639" s="53"/>
    </row>
    <row r="640" spans="1:16" ht="20.149999999999999" customHeight="1" x14ac:dyDescent="0.35">
      <c r="A640" s="174">
        <v>337</v>
      </c>
      <c r="B640" s="25">
        <v>6565</v>
      </c>
      <c r="C640" s="25">
        <v>7037</v>
      </c>
      <c r="D640" s="25">
        <v>4537</v>
      </c>
      <c r="E640" s="25">
        <v>5164</v>
      </c>
      <c r="F640" s="25">
        <f>C640-B640</f>
        <v>472</v>
      </c>
      <c r="G640" s="25">
        <f>E640-D640</f>
        <v>627</v>
      </c>
      <c r="H640" s="25">
        <f>F640*K640</f>
        <v>2109.8399999999997</v>
      </c>
      <c r="I640" s="25">
        <f>G640*L640</f>
        <v>1053.3599999999999</v>
      </c>
      <c r="J640" s="85">
        <f t="shared" si="16"/>
        <v>3163.2</v>
      </c>
      <c r="K640" s="25">
        <v>4.47</v>
      </c>
      <c r="L640" s="126">
        <v>1.68</v>
      </c>
      <c r="M640" s="36">
        <f>$C$813</f>
        <v>2.1237313755127253E-2</v>
      </c>
      <c r="N640" s="34">
        <f>$E$813</f>
        <v>8.3709568733153633E-2</v>
      </c>
      <c r="O640" s="53"/>
      <c r="P640">
        <v>34</v>
      </c>
    </row>
    <row r="641" spans="1:16" ht="20.149999999999999" customHeight="1" x14ac:dyDescent="0.35">
      <c r="A641" s="174"/>
      <c r="B641" s="25"/>
      <c r="C641" s="25"/>
      <c r="D641" s="25"/>
      <c r="E641" s="25"/>
      <c r="F641" s="25"/>
      <c r="G641" s="25"/>
      <c r="H641" s="25"/>
      <c r="I641" s="25"/>
      <c r="J641" s="85">
        <f>M641+N641</f>
        <v>190.54445529617067</v>
      </c>
      <c r="K641" s="25">
        <v>6.39</v>
      </c>
      <c r="L641" s="34">
        <v>2.41</v>
      </c>
      <c r="M641" s="37">
        <f>F640*M640*K641</f>
        <v>64.053437270564203</v>
      </c>
      <c r="N641" s="35">
        <f>G640*N640*L641</f>
        <v>126.49101802560646</v>
      </c>
      <c r="O641" s="54"/>
    </row>
    <row r="642" spans="1:16" ht="20.149999999999999" customHeight="1" x14ac:dyDescent="0.35">
      <c r="A642" s="175">
        <v>338</v>
      </c>
      <c r="B642" s="4">
        <v>1884</v>
      </c>
      <c r="C642" s="4">
        <v>1884</v>
      </c>
      <c r="D642" s="4">
        <v>701</v>
      </c>
      <c r="E642" s="4">
        <v>701</v>
      </c>
      <c r="F642" s="4">
        <f>C642-B642</f>
        <v>0</v>
      </c>
      <c r="G642" s="4">
        <f>E642-D642</f>
        <v>0</v>
      </c>
      <c r="H642" s="8">
        <f>F642*K642</f>
        <v>0</v>
      </c>
      <c r="I642" s="8">
        <f>G642*L642</f>
        <v>0</v>
      </c>
      <c r="J642" s="81">
        <f t="shared" si="16"/>
        <v>0</v>
      </c>
      <c r="K642" s="4">
        <v>6.39</v>
      </c>
      <c r="L642" s="4">
        <v>2.41</v>
      </c>
      <c r="M642" s="28">
        <f>$C$813</f>
        <v>2.1237313755127253E-2</v>
      </c>
      <c r="N642" s="3">
        <f>$E$813</f>
        <v>8.3709568733153633E-2</v>
      </c>
      <c r="O642" s="54"/>
    </row>
    <row r="643" spans="1:16" ht="20.149999999999999" customHeight="1" x14ac:dyDescent="0.35">
      <c r="A643" s="175"/>
      <c r="B643" s="4"/>
      <c r="C643" s="4"/>
      <c r="D643" s="4"/>
      <c r="E643" s="4"/>
      <c r="F643" s="4"/>
      <c r="G643" s="4"/>
      <c r="H643" s="8"/>
      <c r="I643" s="8"/>
      <c r="J643" s="82">
        <f>M643+N643</f>
        <v>0</v>
      </c>
      <c r="K643" s="4">
        <v>6.39</v>
      </c>
      <c r="L643" s="4">
        <v>2.41</v>
      </c>
      <c r="M643" s="40">
        <f>F642*M642*K643</f>
        <v>0</v>
      </c>
      <c r="N643" s="41">
        <f>G642*N642*L643</f>
        <v>0</v>
      </c>
      <c r="O643" s="54"/>
    </row>
    <row r="644" spans="1:16" ht="20.149999999999999" customHeight="1" x14ac:dyDescent="0.35">
      <c r="A644" s="175">
        <v>340</v>
      </c>
      <c r="B644" s="4">
        <v>4096</v>
      </c>
      <c r="C644" s="4">
        <v>4097</v>
      </c>
      <c r="D644" s="4">
        <v>1268</v>
      </c>
      <c r="E644" s="4">
        <v>1268</v>
      </c>
      <c r="F644" s="4">
        <f>C644-B644</f>
        <v>1</v>
      </c>
      <c r="G644" s="4">
        <f>E644-D644</f>
        <v>0</v>
      </c>
      <c r="H644" s="8">
        <f>F644*K644</f>
        <v>6.39</v>
      </c>
      <c r="I644" s="8">
        <f>G644*L644</f>
        <v>0</v>
      </c>
      <c r="J644" s="81">
        <f t="shared" si="16"/>
        <v>6.39</v>
      </c>
      <c r="K644" s="4">
        <v>6.39</v>
      </c>
      <c r="L644" s="4">
        <v>2.41</v>
      </c>
      <c r="M644" s="28">
        <f>$C$813</f>
        <v>2.1237313755127253E-2</v>
      </c>
      <c r="N644" s="3">
        <f>$E$813</f>
        <v>8.3709568733153633E-2</v>
      </c>
      <c r="O644" s="54"/>
    </row>
    <row r="645" spans="1:16" ht="20.149999999999999" customHeight="1" x14ac:dyDescent="0.35">
      <c r="A645" s="190"/>
      <c r="B645" s="4"/>
      <c r="C645" s="4"/>
      <c r="D645" s="4"/>
      <c r="E645" s="4"/>
      <c r="F645" s="4"/>
      <c r="G645" s="4"/>
      <c r="H645" s="8"/>
      <c r="I645" s="8"/>
      <c r="J645" s="82">
        <f>M645+N645</f>
        <v>0.13570643489526313</v>
      </c>
      <c r="K645" s="4">
        <v>6.39</v>
      </c>
      <c r="L645" s="4">
        <v>2.41</v>
      </c>
      <c r="M645" s="40">
        <f>F644*M644*K645</f>
        <v>0.13570643489526313</v>
      </c>
      <c r="N645" s="41">
        <f>G644*N644*L645</f>
        <v>0</v>
      </c>
      <c r="O645" s="54"/>
    </row>
    <row r="646" spans="1:16" ht="30.75" customHeight="1" x14ac:dyDescent="0.35">
      <c r="A646" s="193">
        <v>341</v>
      </c>
      <c r="B646" s="25">
        <v>10198</v>
      </c>
      <c r="C646" s="25">
        <v>10420</v>
      </c>
      <c r="D646" s="25">
        <v>7383</v>
      </c>
      <c r="E646" s="25">
        <v>7649</v>
      </c>
      <c r="F646" s="25">
        <f>C646-B646</f>
        <v>222</v>
      </c>
      <c r="G646" s="25">
        <f>E646-D646</f>
        <v>266</v>
      </c>
      <c r="H646" s="25">
        <f>F646*K646</f>
        <v>992.33999999999992</v>
      </c>
      <c r="I646" s="25">
        <f>G646*L646</f>
        <v>446.88</v>
      </c>
      <c r="J646" s="85">
        <f t="shared" si="16"/>
        <v>1439.2199999999998</v>
      </c>
      <c r="K646" s="25">
        <v>4.47</v>
      </c>
      <c r="L646" s="126">
        <v>1.68</v>
      </c>
      <c r="M646" s="36">
        <f>$C$813</f>
        <v>2.1237313755127253E-2</v>
      </c>
      <c r="N646" s="34">
        <f>$E$813</f>
        <v>8.3709568733153633E-2</v>
      </c>
      <c r="O646" s="53" t="s">
        <v>6</v>
      </c>
      <c r="P646">
        <v>35</v>
      </c>
    </row>
    <row r="647" spans="1:16" ht="20.149999999999999" customHeight="1" x14ac:dyDescent="0.35">
      <c r="A647" s="193"/>
      <c r="B647" s="25"/>
      <c r="C647" s="25"/>
      <c r="D647" s="25"/>
      <c r="E647" s="25"/>
      <c r="F647" s="25"/>
      <c r="G647" s="25"/>
      <c r="H647" s="25"/>
      <c r="I647" s="25"/>
      <c r="J647" s="85">
        <f>M647+N647</f>
        <v>83.789684678823889</v>
      </c>
      <c r="K647" s="25">
        <v>6.39</v>
      </c>
      <c r="L647" s="34">
        <v>2.41</v>
      </c>
      <c r="M647" s="37">
        <f>F646*M646*K647</f>
        <v>30.126828546748417</v>
      </c>
      <c r="N647" s="35">
        <f>G646*N646*L647</f>
        <v>53.662856132075476</v>
      </c>
      <c r="O647" s="53"/>
    </row>
    <row r="648" spans="1:16" ht="20.149999999999999" customHeight="1" x14ac:dyDescent="0.35">
      <c r="A648" s="175">
        <v>342</v>
      </c>
      <c r="B648" s="4">
        <v>1947</v>
      </c>
      <c r="C648" s="4">
        <v>1947</v>
      </c>
      <c r="D648" s="4">
        <v>816</v>
      </c>
      <c r="E648" s="4">
        <v>816</v>
      </c>
      <c r="F648" s="4">
        <f>C648-B648</f>
        <v>0</v>
      </c>
      <c r="G648" s="4">
        <f>E648-D648</f>
        <v>0</v>
      </c>
      <c r="H648" s="8">
        <f>F648*K648</f>
        <v>0</v>
      </c>
      <c r="I648" s="8">
        <f>G648*L648</f>
        <v>0</v>
      </c>
      <c r="J648" s="81">
        <f t="shared" si="16"/>
        <v>0</v>
      </c>
      <c r="K648" s="4">
        <v>6.39</v>
      </c>
      <c r="L648" s="4">
        <v>2.41</v>
      </c>
      <c r="M648" s="28">
        <f>$C$813</f>
        <v>2.1237313755127253E-2</v>
      </c>
      <c r="N648" s="3">
        <f>$E$813</f>
        <v>8.3709568733153633E-2</v>
      </c>
      <c r="O648" s="54"/>
    </row>
    <row r="649" spans="1:16" ht="20.149999999999999" customHeight="1" x14ac:dyDescent="0.35">
      <c r="A649" s="175"/>
      <c r="B649" s="4"/>
      <c r="C649" s="4"/>
      <c r="D649" s="4"/>
      <c r="E649" s="4"/>
      <c r="F649" s="4"/>
      <c r="G649" s="4"/>
      <c r="H649" s="8"/>
      <c r="I649" s="8"/>
      <c r="J649" s="82">
        <f>M649+N649</f>
        <v>0</v>
      </c>
      <c r="K649" s="4">
        <v>6.39</v>
      </c>
      <c r="L649" s="4">
        <v>2.41</v>
      </c>
      <c r="M649" s="40">
        <f>F648*M648*K649</f>
        <v>0</v>
      </c>
      <c r="N649" s="41">
        <f>G648*N648*L649</f>
        <v>0</v>
      </c>
      <c r="O649" s="54"/>
    </row>
    <row r="650" spans="1:16" ht="20.149999999999999" customHeight="1" x14ac:dyDescent="0.35">
      <c r="A650" s="175">
        <v>344</v>
      </c>
      <c r="B650" s="4"/>
      <c r="C650" s="4"/>
      <c r="D650" s="4"/>
      <c r="E650" s="4"/>
      <c r="F650" s="4">
        <f>C650-B650</f>
        <v>0</v>
      </c>
      <c r="G650" s="4">
        <f>E650-D650</f>
        <v>0</v>
      </c>
      <c r="H650" s="8">
        <f>F650*K650</f>
        <v>0</v>
      </c>
      <c r="I650" s="8">
        <f>G650*L650</f>
        <v>0</v>
      </c>
      <c r="J650" s="81">
        <f t="shared" si="16"/>
        <v>0</v>
      </c>
      <c r="K650" s="4">
        <v>6.39</v>
      </c>
      <c r="L650" s="4">
        <v>2.41</v>
      </c>
      <c r="M650" s="28">
        <f>$C$813</f>
        <v>2.1237313755127253E-2</v>
      </c>
      <c r="N650" s="3">
        <f>$E$813</f>
        <v>8.3709568733153633E-2</v>
      </c>
      <c r="O650" s="54"/>
    </row>
    <row r="651" spans="1:16" ht="20.149999999999999" customHeight="1" x14ac:dyDescent="0.35">
      <c r="A651" s="175"/>
      <c r="B651" s="4"/>
      <c r="C651" s="4"/>
      <c r="D651" s="4"/>
      <c r="E651" s="4"/>
      <c r="F651" s="4"/>
      <c r="G651" s="4"/>
      <c r="H651" s="8"/>
      <c r="I651" s="8"/>
      <c r="J651" s="82">
        <f>M651+N651</f>
        <v>0</v>
      </c>
      <c r="K651" s="4">
        <v>6.39</v>
      </c>
      <c r="L651" s="4">
        <v>2.41</v>
      </c>
      <c r="M651" s="40">
        <f>F650*M650*K651</f>
        <v>0</v>
      </c>
      <c r="N651" s="41">
        <f>G650*N650*L651</f>
        <v>0</v>
      </c>
      <c r="O651" s="54"/>
    </row>
    <row r="652" spans="1:16" ht="20.149999999999999" customHeight="1" x14ac:dyDescent="0.35">
      <c r="A652" s="175">
        <v>345</v>
      </c>
      <c r="B652" s="4">
        <v>1505</v>
      </c>
      <c r="C652" s="4">
        <v>1510</v>
      </c>
      <c r="D652" s="4">
        <v>555</v>
      </c>
      <c r="E652" s="4">
        <v>555</v>
      </c>
      <c r="F652" s="4">
        <f>C652-B652</f>
        <v>5</v>
      </c>
      <c r="G652" s="4">
        <f>E652-D652</f>
        <v>0</v>
      </c>
      <c r="H652" s="8">
        <f>F652*K652</f>
        <v>31.95</v>
      </c>
      <c r="I652" s="8">
        <f>G652*L652</f>
        <v>0</v>
      </c>
      <c r="J652" s="81">
        <f t="shared" si="16"/>
        <v>31.95</v>
      </c>
      <c r="K652" s="4">
        <v>6.39</v>
      </c>
      <c r="L652" s="4">
        <v>2.41</v>
      </c>
      <c r="M652" s="28">
        <f>$C$813</f>
        <v>2.1237313755127253E-2</v>
      </c>
      <c r="N652" s="3">
        <f>$E$813</f>
        <v>8.3709568733153633E-2</v>
      </c>
      <c r="O652" s="54"/>
    </row>
    <row r="653" spans="1:16" ht="20.149999999999999" customHeight="1" x14ac:dyDescent="0.35">
      <c r="A653" s="175"/>
      <c r="B653" s="4"/>
      <c r="C653" s="4"/>
      <c r="D653" s="4"/>
      <c r="E653" s="4"/>
      <c r="F653" s="4"/>
      <c r="G653" s="4"/>
      <c r="H653" s="8"/>
      <c r="I653" s="8"/>
      <c r="J653" s="82">
        <f>M653+N653</f>
        <v>0.67853217447631564</v>
      </c>
      <c r="K653" s="4">
        <v>6.39</v>
      </c>
      <c r="L653" s="4">
        <v>2.41</v>
      </c>
      <c r="M653" s="40">
        <f>F652*M652*K653</f>
        <v>0.67853217447631564</v>
      </c>
      <c r="N653" s="41">
        <f>G652*N652*L653</f>
        <v>0</v>
      </c>
      <c r="O653" s="54"/>
    </row>
    <row r="654" spans="1:16" ht="33" customHeight="1" x14ac:dyDescent="0.35">
      <c r="A654" s="180" t="s">
        <v>38</v>
      </c>
      <c r="B654" s="48">
        <v>12855</v>
      </c>
      <c r="C654" s="48">
        <v>12868</v>
      </c>
      <c r="D654" s="48">
        <v>5279</v>
      </c>
      <c r="E654" s="48">
        <v>5285</v>
      </c>
      <c r="F654" s="48">
        <f>C654-B654</f>
        <v>13</v>
      </c>
      <c r="G654" s="48">
        <f>E654-D654</f>
        <v>6</v>
      </c>
      <c r="H654" s="48">
        <f>F654*K654</f>
        <v>58.11</v>
      </c>
      <c r="I654" s="48">
        <f>G654*L654</f>
        <v>10.08</v>
      </c>
      <c r="J654" s="89">
        <f t="shared" si="16"/>
        <v>68.19</v>
      </c>
      <c r="K654" s="25">
        <v>4.47</v>
      </c>
      <c r="L654" s="126">
        <v>1.68</v>
      </c>
      <c r="M654" s="114">
        <f>$C$813</f>
        <v>2.1237313755127253E-2</v>
      </c>
      <c r="N654" s="112">
        <f>$E$813</f>
        <v>8.3709568733153633E-2</v>
      </c>
      <c r="O654" s="103"/>
      <c r="P654">
        <v>36</v>
      </c>
    </row>
    <row r="655" spans="1:16" ht="20.149999999999999" customHeight="1" x14ac:dyDescent="0.35">
      <c r="A655" s="180"/>
      <c r="B655" s="48"/>
      <c r="C655" s="48"/>
      <c r="D655" s="48"/>
      <c r="E655" s="48"/>
      <c r="F655" s="48"/>
      <c r="G655" s="48"/>
      <c r="H655" s="48"/>
      <c r="I655" s="48"/>
      <c r="J655" s="89">
        <f>M655+N655</f>
        <v>2.9746240175198224</v>
      </c>
      <c r="K655" s="25">
        <v>6.39</v>
      </c>
      <c r="L655" s="34">
        <v>2.41</v>
      </c>
      <c r="M655" s="115">
        <f>F654*M654*K655</f>
        <v>1.7641836536384208</v>
      </c>
      <c r="N655" s="116">
        <f>G654*N654*L655</f>
        <v>1.2104403638814016</v>
      </c>
      <c r="O655" s="103"/>
    </row>
    <row r="656" spans="1:16" ht="20.149999999999999" customHeight="1" x14ac:dyDescent="0.35">
      <c r="A656" s="174">
        <v>349</v>
      </c>
      <c r="B656" s="25">
        <v>455</v>
      </c>
      <c r="C656" s="25">
        <v>455</v>
      </c>
      <c r="D656" s="25">
        <v>224</v>
      </c>
      <c r="E656" s="25">
        <v>224</v>
      </c>
      <c r="F656" s="25">
        <f>C656-B656</f>
        <v>0</v>
      </c>
      <c r="G656" s="25">
        <f>E656-D656</f>
        <v>0</v>
      </c>
      <c r="H656" s="25">
        <f>F656*K656</f>
        <v>0</v>
      </c>
      <c r="I656" s="25">
        <f>G656*L656</f>
        <v>0</v>
      </c>
      <c r="J656" s="85">
        <f t="shared" si="16"/>
        <v>0</v>
      </c>
      <c r="K656" s="25">
        <v>4.47</v>
      </c>
      <c r="L656" s="126">
        <v>1.68</v>
      </c>
      <c r="M656" s="36">
        <f>$C$813</f>
        <v>2.1237313755127253E-2</v>
      </c>
      <c r="N656" s="34">
        <f>$E$813</f>
        <v>8.3709568733153633E-2</v>
      </c>
      <c r="O656" s="53"/>
      <c r="P656">
        <v>37</v>
      </c>
    </row>
    <row r="657" spans="1:16" ht="20.149999999999999" customHeight="1" x14ac:dyDescent="0.35">
      <c r="A657" s="174"/>
      <c r="B657" s="25"/>
      <c r="C657" s="25"/>
      <c r="D657" s="25"/>
      <c r="E657" s="25"/>
      <c r="F657" s="25"/>
      <c r="G657" s="25"/>
      <c r="H657" s="25"/>
      <c r="I657" s="25"/>
      <c r="J657" s="85">
        <f>M657+N657</f>
        <v>0</v>
      </c>
      <c r="K657" s="25">
        <v>6.39</v>
      </c>
      <c r="L657" s="34">
        <v>2.41</v>
      </c>
      <c r="M657" s="37">
        <f>F656*M656*K657</f>
        <v>0</v>
      </c>
      <c r="N657" s="35">
        <f>G656*N656*L657</f>
        <v>0</v>
      </c>
      <c r="O657" s="53"/>
    </row>
    <row r="658" spans="1:16" ht="20.149999999999999" customHeight="1" x14ac:dyDescent="0.35">
      <c r="A658" s="175">
        <v>352</v>
      </c>
      <c r="B658" s="4">
        <v>0</v>
      </c>
      <c r="C658" s="4">
        <v>0</v>
      </c>
      <c r="D658" s="4">
        <v>5</v>
      </c>
      <c r="E658" s="4">
        <v>5</v>
      </c>
      <c r="F658" s="4">
        <f>C658-B658</f>
        <v>0</v>
      </c>
      <c r="G658" s="4">
        <f>E658-D658</f>
        <v>0</v>
      </c>
      <c r="H658" s="8">
        <f>F658*K658</f>
        <v>0</v>
      </c>
      <c r="I658" s="8">
        <f>G658*L658</f>
        <v>0</v>
      </c>
      <c r="J658" s="81">
        <f t="shared" si="16"/>
        <v>0</v>
      </c>
      <c r="K658" s="4">
        <v>6.39</v>
      </c>
      <c r="L658" s="4">
        <v>2.41</v>
      </c>
      <c r="M658" s="28">
        <f>$C$813</f>
        <v>2.1237313755127253E-2</v>
      </c>
      <c r="N658" s="3">
        <f>$E$813</f>
        <v>8.3709568733153633E-2</v>
      </c>
      <c r="O658" s="54"/>
    </row>
    <row r="659" spans="1:16" ht="20.149999999999999" customHeight="1" x14ac:dyDescent="0.35">
      <c r="A659" s="175"/>
      <c r="B659" s="4"/>
      <c r="C659" s="4"/>
      <c r="D659" s="4"/>
      <c r="E659" s="4"/>
      <c r="F659" s="4"/>
      <c r="G659" s="4"/>
      <c r="H659" s="8"/>
      <c r="I659" s="8"/>
      <c r="J659" s="82">
        <f>M659+N659</f>
        <v>0</v>
      </c>
      <c r="K659" s="4">
        <v>6.39</v>
      </c>
      <c r="L659" s="4">
        <v>2.41</v>
      </c>
      <c r="M659" s="40">
        <f>F658*M658*K659</f>
        <v>0</v>
      </c>
      <c r="N659" s="41">
        <f>G658*N658*L659</f>
        <v>0</v>
      </c>
      <c r="O659" s="54"/>
    </row>
    <row r="660" spans="1:16" ht="20.149999999999999" customHeight="1" x14ac:dyDescent="0.35">
      <c r="A660" s="175">
        <v>353</v>
      </c>
      <c r="B660" s="4">
        <v>455</v>
      </c>
      <c r="C660" s="4">
        <v>455</v>
      </c>
      <c r="D660" s="4">
        <v>209</v>
      </c>
      <c r="E660" s="4">
        <v>209</v>
      </c>
      <c r="F660" s="4">
        <f>C660-B660</f>
        <v>0</v>
      </c>
      <c r="G660" s="4">
        <f>E660-D660</f>
        <v>0</v>
      </c>
      <c r="H660" s="8">
        <f t="shared" ref="H660:I792" si="17">F660*K660</f>
        <v>0</v>
      </c>
      <c r="I660" s="8">
        <f t="shared" si="17"/>
        <v>0</v>
      </c>
      <c r="J660" s="81">
        <f t="shared" si="16"/>
        <v>0</v>
      </c>
      <c r="K660" s="4">
        <v>6.39</v>
      </c>
      <c r="L660" s="4">
        <v>2.41</v>
      </c>
      <c r="M660" s="28">
        <f>$C$813</f>
        <v>2.1237313755127253E-2</v>
      </c>
      <c r="N660" s="3">
        <f>$E$813</f>
        <v>8.3709568733153633E-2</v>
      </c>
      <c r="O660" s="54"/>
    </row>
    <row r="661" spans="1:16" ht="20.149999999999999" customHeight="1" x14ac:dyDescent="0.35">
      <c r="A661" s="175"/>
      <c r="B661" s="4"/>
      <c r="C661" s="4"/>
      <c r="D661" s="4"/>
      <c r="E661" s="4"/>
      <c r="F661" s="4"/>
      <c r="G661" s="4"/>
      <c r="H661" s="8"/>
      <c r="I661" s="8"/>
      <c r="J661" s="82">
        <f>M661+N661</f>
        <v>0</v>
      </c>
      <c r="K661" s="4">
        <v>6.39</v>
      </c>
      <c r="L661" s="4">
        <v>2.41</v>
      </c>
      <c r="M661" s="40">
        <f>F660*M660*K661</f>
        <v>0</v>
      </c>
      <c r="N661" s="41">
        <f>G660*N660*L661</f>
        <v>0</v>
      </c>
      <c r="O661" s="54"/>
    </row>
    <row r="662" spans="1:16" ht="20.149999999999999" customHeight="1" x14ac:dyDescent="0.35">
      <c r="A662" s="175">
        <v>354</v>
      </c>
      <c r="B662" s="4">
        <v>26125</v>
      </c>
      <c r="C662" s="4">
        <v>26125</v>
      </c>
      <c r="D662" s="4">
        <v>17197</v>
      </c>
      <c r="E662" s="4">
        <v>17197</v>
      </c>
      <c r="F662" s="4">
        <f>C662-B662</f>
        <v>0</v>
      </c>
      <c r="G662" s="4">
        <f>E662-D662</f>
        <v>0</v>
      </c>
      <c r="H662" s="8">
        <f t="shared" si="17"/>
        <v>0</v>
      </c>
      <c r="I662" s="8">
        <f t="shared" si="17"/>
        <v>0</v>
      </c>
      <c r="J662" s="81">
        <f t="shared" si="16"/>
        <v>0</v>
      </c>
      <c r="K662" s="4">
        <v>6.39</v>
      </c>
      <c r="L662" s="4">
        <v>2.41</v>
      </c>
      <c r="M662" s="28">
        <f>$C$813</f>
        <v>2.1237313755127253E-2</v>
      </c>
      <c r="N662" s="3">
        <f>$E$813</f>
        <v>8.3709568733153633E-2</v>
      </c>
      <c r="O662" s="54"/>
    </row>
    <row r="663" spans="1:16" ht="20.149999999999999" customHeight="1" x14ac:dyDescent="0.35">
      <c r="A663" s="175"/>
      <c r="B663" s="4"/>
      <c r="C663" s="4"/>
      <c r="D663" s="4"/>
      <c r="E663" s="4"/>
      <c r="F663" s="4"/>
      <c r="G663" s="4"/>
      <c r="H663" s="8"/>
      <c r="I663" s="8"/>
      <c r="J663" s="82">
        <f>M663+N663</f>
        <v>0</v>
      </c>
      <c r="K663" s="4">
        <v>6.39</v>
      </c>
      <c r="L663" s="4">
        <v>2.41</v>
      </c>
      <c r="M663" s="40">
        <f>F662*M662*K663</f>
        <v>0</v>
      </c>
      <c r="N663" s="41">
        <f>G662*N662*L663</f>
        <v>0</v>
      </c>
      <c r="O663" s="54"/>
    </row>
    <row r="664" spans="1:16" ht="20.149999999999999" customHeight="1" x14ac:dyDescent="0.35">
      <c r="A664" s="175">
        <v>355</v>
      </c>
      <c r="B664" s="4">
        <v>4284</v>
      </c>
      <c r="C664" s="4">
        <v>4308</v>
      </c>
      <c r="D664" s="4">
        <v>2542</v>
      </c>
      <c r="E664" s="4">
        <v>2554</v>
      </c>
      <c r="F664" s="4">
        <f>C664-B664</f>
        <v>24</v>
      </c>
      <c r="G664" s="4">
        <f>E664-D664</f>
        <v>12</v>
      </c>
      <c r="H664" s="8">
        <f t="shared" si="17"/>
        <v>153.35999999999999</v>
      </c>
      <c r="I664" s="8">
        <f t="shared" si="17"/>
        <v>28.92</v>
      </c>
      <c r="J664" s="81">
        <f t="shared" si="16"/>
        <v>182.27999999999997</v>
      </c>
      <c r="K664" s="4">
        <v>6.39</v>
      </c>
      <c r="L664" s="4">
        <v>2.41</v>
      </c>
      <c r="M664" s="28">
        <f>$C$813</f>
        <v>2.1237313755127253E-2</v>
      </c>
      <c r="N664" s="3">
        <f>$E$813</f>
        <v>8.3709568733153633E-2</v>
      </c>
      <c r="O664" s="54"/>
    </row>
    <row r="665" spans="1:16" ht="20.149999999999999" customHeight="1" x14ac:dyDescent="0.35">
      <c r="A665" s="175"/>
      <c r="B665" s="4"/>
      <c r="C665" s="4"/>
      <c r="D665" s="4"/>
      <c r="E665" s="4"/>
      <c r="F665" s="4"/>
      <c r="G665" s="4"/>
      <c r="H665" s="8"/>
      <c r="I665" s="8"/>
      <c r="J665" s="82">
        <f>M665+N665</f>
        <v>5.6778351652491192</v>
      </c>
      <c r="K665" s="4">
        <v>6.39</v>
      </c>
      <c r="L665" s="4">
        <v>2.41</v>
      </c>
      <c r="M665" s="40">
        <f>F664*M664*K665</f>
        <v>3.2569544374863155</v>
      </c>
      <c r="N665" s="41">
        <f>G664*N664*L665</f>
        <v>2.4208807277628033</v>
      </c>
      <c r="O665" s="54"/>
    </row>
    <row r="666" spans="1:16" ht="20.149999999999999" customHeight="1" x14ac:dyDescent="0.35">
      <c r="A666" s="175">
        <v>356</v>
      </c>
      <c r="B666" s="4">
        <v>8342</v>
      </c>
      <c r="C666" s="4">
        <v>8342</v>
      </c>
      <c r="D666" s="4">
        <v>3569</v>
      </c>
      <c r="E666" s="4">
        <v>3569</v>
      </c>
      <c r="F666" s="4">
        <f>C666-B666</f>
        <v>0</v>
      </c>
      <c r="G666" s="4">
        <f>E666-D666</f>
        <v>0</v>
      </c>
      <c r="H666" s="8">
        <f t="shared" si="17"/>
        <v>0</v>
      </c>
      <c r="I666" s="8">
        <f t="shared" si="17"/>
        <v>0</v>
      </c>
      <c r="J666" s="81">
        <f t="shared" si="16"/>
        <v>0</v>
      </c>
      <c r="K666" s="4">
        <v>6.39</v>
      </c>
      <c r="L666" s="4">
        <v>2.41</v>
      </c>
      <c r="M666" s="28">
        <f>$C$813</f>
        <v>2.1237313755127253E-2</v>
      </c>
      <c r="N666" s="3">
        <f>$E$813</f>
        <v>8.3709568733153633E-2</v>
      </c>
      <c r="O666" s="54"/>
    </row>
    <row r="667" spans="1:16" ht="20.149999999999999" customHeight="1" x14ac:dyDescent="0.35">
      <c r="A667" s="175"/>
      <c r="B667" s="4"/>
      <c r="C667" s="4"/>
      <c r="D667" s="4"/>
      <c r="E667" s="4"/>
      <c r="F667" s="4"/>
      <c r="G667" s="4"/>
      <c r="H667" s="8"/>
      <c r="I667" s="8"/>
      <c r="J667" s="82">
        <f>M667+N667</f>
        <v>0</v>
      </c>
      <c r="K667" s="4">
        <v>6.39</v>
      </c>
      <c r="L667" s="4">
        <v>2.41</v>
      </c>
      <c r="M667" s="40">
        <f>F666*M666*K667</f>
        <v>0</v>
      </c>
      <c r="N667" s="41">
        <f>G666*N666*L667</f>
        <v>0</v>
      </c>
      <c r="O667" s="54"/>
    </row>
    <row r="668" spans="1:16" ht="20.149999999999999" customHeight="1" x14ac:dyDescent="0.35">
      <c r="A668" s="173">
        <v>357</v>
      </c>
      <c r="B668" s="6">
        <v>3014</v>
      </c>
      <c r="C668" s="6">
        <v>3014</v>
      </c>
      <c r="D668" s="6">
        <v>1429</v>
      </c>
      <c r="E668" s="6">
        <v>1429</v>
      </c>
      <c r="F668" s="6">
        <f>C668-B668</f>
        <v>0</v>
      </c>
      <c r="G668" s="6">
        <f>E668-D668</f>
        <v>0</v>
      </c>
      <c r="H668" s="6">
        <f t="shared" si="17"/>
        <v>0</v>
      </c>
      <c r="I668" s="6">
        <f t="shared" si="17"/>
        <v>0</v>
      </c>
      <c r="J668" s="80">
        <f t="shared" si="16"/>
        <v>0</v>
      </c>
      <c r="K668" s="7">
        <v>0</v>
      </c>
      <c r="L668" s="7">
        <v>0</v>
      </c>
      <c r="M668" s="27">
        <f>$C$813</f>
        <v>2.1237313755127253E-2</v>
      </c>
      <c r="N668" s="1">
        <f>$E$813</f>
        <v>8.3709568733153633E-2</v>
      </c>
      <c r="O668" s="58" t="s">
        <v>5</v>
      </c>
    </row>
    <row r="669" spans="1:16" ht="20.149999999999999" customHeight="1" x14ac:dyDescent="0.35">
      <c r="A669" s="173"/>
      <c r="B669" s="6"/>
      <c r="C669" s="6"/>
      <c r="D669" s="6"/>
      <c r="E669" s="6"/>
      <c r="F669" s="6"/>
      <c r="G669" s="6"/>
      <c r="H669" s="6"/>
      <c r="I669" s="6"/>
      <c r="J669" s="80">
        <f>M669+N669</f>
        <v>0</v>
      </c>
      <c r="K669" s="6">
        <v>6.39</v>
      </c>
      <c r="L669" s="148">
        <v>2.41</v>
      </c>
      <c r="M669" s="32">
        <f>F668*M668*K669</f>
        <v>0</v>
      </c>
      <c r="N669" s="33">
        <f>G668*N668*L669</f>
        <v>0</v>
      </c>
      <c r="O669" s="58"/>
    </row>
    <row r="670" spans="1:16" ht="20.149999999999999" customHeight="1" x14ac:dyDescent="0.35">
      <c r="A670" s="174">
        <v>358</v>
      </c>
      <c r="B670" s="25">
        <v>5648</v>
      </c>
      <c r="C670" s="25">
        <v>6277</v>
      </c>
      <c r="D670" s="25">
        <v>2587</v>
      </c>
      <c r="E670" s="25">
        <v>2923</v>
      </c>
      <c r="F670" s="25">
        <f>C670-B670</f>
        <v>629</v>
      </c>
      <c r="G670" s="25">
        <f>E670-D670</f>
        <v>336</v>
      </c>
      <c r="H670" s="25">
        <f t="shared" si="17"/>
        <v>2811.6299999999997</v>
      </c>
      <c r="I670" s="25">
        <f t="shared" si="17"/>
        <v>564.48</v>
      </c>
      <c r="J670" s="85">
        <f t="shared" si="16"/>
        <v>3376.1099999999997</v>
      </c>
      <c r="K670" s="25">
        <v>4.47</v>
      </c>
      <c r="L670" s="126">
        <v>1.68</v>
      </c>
      <c r="M670" s="36">
        <f>$C$813</f>
        <v>2.1237313755127253E-2</v>
      </c>
      <c r="N670" s="34">
        <f>$E$813</f>
        <v>8.3709568733153633E-2</v>
      </c>
      <c r="O670" s="53"/>
      <c r="P670">
        <v>38</v>
      </c>
    </row>
    <row r="671" spans="1:16" ht="20.149999999999999" customHeight="1" x14ac:dyDescent="0.35">
      <c r="A671" s="174"/>
      <c r="B671" s="25"/>
      <c r="C671" s="25"/>
      <c r="D671" s="25"/>
      <c r="E671" s="25"/>
      <c r="F671" s="25"/>
      <c r="G671" s="25"/>
      <c r="H671" s="25"/>
      <c r="I671" s="25"/>
      <c r="J671" s="85">
        <f>M671+N671</f>
        <v>153.14400792647899</v>
      </c>
      <c r="K671" s="25">
        <v>6.39</v>
      </c>
      <c r="L671" s="34">
        <v>2.41</v>
      </c>
      <c r="M671" s="37">
        <f>F670*M670*K671</f>
        <v>85.359347549120514</v>
      </c>
      <c r="N671" s="35">
        <f>G670*N670*L671</f>
        <v>67.784660377358492</v>
      </c>
      <c r="O671" s="53"/>
    </row>
    <row r="672" spans="1:16" ht="20.149999999999999" customHeight="1" x14ac:dyDescent="0.35">
      <c r="A672" s="174">
        <v>359</v>
      </c>
      <c r="B672" s="25">
        <v>9480</v>
      </c>
      <c r="C672" s="25">
        <v>9754</v>
      </c>
      <c r="D672" s="25">
        <v>2362</v>
      </c>
      <c r="E672" s="25">
        <v>2550</v>
      </c>
      <c r="F672" s="25">
        <f>C672-B672</f>
        <v>274</v>
      </c>
      <c r="G672" s="25">
        <f>E672-D672</f>
        <v>188</v>
      </c>
      <c r="H672" s="25">
        <f t="shared" si="17"/>
        <v>1224.78</v>
      </c>
      <c r="I672" s="25">
        <f t="shared" si="17"/>
        <v>315.83999999999997</v>
      </c>
      <c r="J672" s="85">
        <f t="shared" si="16"/>
        <v>1540.62</v>
      </c>
      <c r="K672" s="25">
        <v>4.47</v>
      </c>
      <c r="L672" s="126">
        <v>1.68</v>
      </c>
      <c r="M672" s="36">
        <f>$C$813</f>
        <v>2.1237313755127253E-2</v>
      </c>
      <c r="N672" s="34">
        <f>$E$813</f>
        <v>8.3709568733153633E-2</v>
      </c>
      <c r="O672" s="53" t="s">
        <v>6</v>
      </c>
      <c r="P672">
        <v>39</v>
      </c>
    </row>
    <row r="673" spans="1:16" ht="20.149999999999999" customHeight="1" x14ac:dyDescent="0.35">
      <c r="A673" s="174"/>
      <c r="B673" s="25"/>
      <c r="C673" s="25"/>
      <c r="D673" s="25"/>
      <c r="E673" s="25"/>
      <c r="F673" s="25"/>
      <c r="G673" s="25"/>
      <c r="H673" s="25"/>
      <c r="I673" s="25"/>
      <c r="J673" s="85">
        <f>M673+N673</f>
        <v>75.110694562919349</v>
      </c>
      <c r="K673" s="25">
        <v>6.39</v>
      </c>
      <c r="L673" s="34">
        <v>2.41</v>
      </c>
      <c r="M673" s="37">
        <f>F672*M672*K673</f>
        <v>37.183563161302096</v>
      </c>
      <c r="N673" s="35">
        <f>G672*N672*L673</f>
        <v>37.927131401617252</v>
      </c>
      <c r="O673" s="53"/>
    </row>
    <row r="674" spans="1:16" ht="20.149999999999999" customHeight="1" x14ac:dyDescent="0.35">
      <c r="A674" s="176">
        <v>360</v>
      </c>
      <c r="B674" s="8">
        <v>269</v>
      </c>
      <c r="C674" s="8">
        <v>311</v>
      </c>
      <c r="D674" s="8">
        <v>94</v>
      </c>
      <c r="E674" s="8">
        <v>94</v>
      </c>
      <c r="F674" s="8">
        <f>C674-B674</f>
        <v>42</v>
      </c>
      <c r="G674" s="8">
        <f>E674-D674</f>
        <v>0</v>
      </c>
      <c r="H674" s="8">
        <f t="shared" si="17"/>
        <v>268.38</v>
      </c>
      <c r="I674" s="8">
        <f t="shared" si="17"/>
        <v>0</v>
      </c>
      <c r="J674" s="82">
        <f t="shared" si="16"/>
        <v>268.38</v>
      </c>
      <c r="K674" s="4">
        <v>6.39</v>
      </c>
      <c r="L674" s="4">
        <v>2.41</v>
      </c>
      <c r="M674" s="30">
        <f>$C$813</f>
        <v>2.1237313755127253E-2</v>
      </c>
      <c r="N674" s="47">
        <f>$E$813</f>
        <v>8.3709568733153633E-2</v>
      </c>
      <c r="O674" s="59"/>
    </row>
    <row r="675" spans="1:16" ht="20.149999999999999" customHeight="1" x14ac:dyDescent="0.35">
      <c r="A675" s="176"/>
      <c r="B675" s="8"/>
      <c r="C675" s="8"/>
      <c r="D675" s="8"/>
      <c r="E675" s="8"/>
      <c r="F675" s="8"/>
      <c r="G675" s="8"/>
      <c r="H675" s="8"/>
      <c r="I675" s="8"/>
      <c r="J675" s="82">
        <f>M675+N675</f>
        <v>5.6996702656010516</v>
      </c>
      <c r="K675" s="4">
        <v>6.39</v>
      </c>
      <c r="L675" s="4">
        <v>2.41</v>
      </c>
      <c r="M675" s="50">
        <f>F674*M674*K675</f>
        <v>5.6996702656010516</v>
      </c>
      <c r="N675" s="96">
        <f>G674*N674*L675</f>
        <v>0</v>
      </c>
      <c r="O675" s="59"/>
    </row>
    <row r="676" spans="1:16" ht="20.149999999999999" customHeight="1" x14ac:dyDescent="0.35">
      <c r="A676" s="175">
        <v>361</v>
      </c>
      <c r="B676" s="4">
        <v>4112</v>
      </c>
      <c r="C676" s="4">
        <v>4112</v>
      </c>
      <c r="D676" s="4">
        <v>2302</v>
      </c>
      <c r="E676" s="4">
        <v>2302</v>
      </c>
      <c r="F676" s="4">
        <f>C676-B676</f>
        <v>0</v>
      </c>
      <c r="G676" s="8">
        <f>E676-D676</f>
        <v>0</v>
      </c>
      <c r="H676" s="8">
        <f t="shared" si="17"/>
        <v>0</v>
      </c>
      <c r="I676" s="8">
        <f t="shared" si="17"/>
        <v>0</v>
      </c>
      <c r="J676" s="82">
        <f t="shared" si="16"/>
        <v>0</v>
      </c>
      <c r="K676" s="4">
        <v>6.39</v>
      </c>
      <c r="L676" s="4">
        <v>2.41</v>
      </c>
      <c r="M676" s="28">
        <f>$C$813</f>
        <v>2.1237313755127253E-2</v>
      </c>
      <c r="N676" s="3">
        <f>$E$813</f>
        <v>8.3709568733153633E-2</v>
      </c>
      <c r="O676" s="54"/>
    </row>
    <row r="677" spans="1:16" ht="20.149999999999999" customHeight="1" x14ac:dyDescent="0.35">
      <c r="A677" s="175"/>
      <c r="B677" s="4"/>
      <c r="C677" s="4"/>
      <c r="D677" s="4"/>
      <c r="E677" s="4"/>
      <c r="F677" s="4"/>
      <c r="G677" s="8"/>
      <c r="H677" s="8"/>
      <c r="I677" s="8"/>
      <c r="J677" s="82">
        <f>M677+N677</f>
        <v>0</v>
      </c>
      <c r="K677" s="4">
        <v>6.39</v>
      </c>
      <c r="L677" s="4">
        <v>2.41</v>
      </c>
      <c r="M677" s="40">
        <f>F676*M676*K677</f>
        <v>0</v>
      </c>
      <c r="N677" s="41">
        <f>G676*N676*L677</f>
        <v>0</v>
      </c>
      <c r="O677" s="54"/>
    </row>
    <row r="678" spans="1:16" ht="20.149999999999999" customHeight="1" x14ac:dyDescent="0.35">
      <c r="A678" s="173">
        <v>362</v>
      </c>
      <c r="B678" s="6">
        <v>2626</v>
      </c>
      <c r="C678" s="6">
        <v>2824</v>
      </c>
      <c r="D678" s="6">
        <v>1708</v>
      </c>
      <c r="E678" s="6">
        <v>1784</v>
      </c>
      <c r="F678" s="6">
        <f>C678-B678</f>
        <v>198</v>
      </c>
      <c r="G678" s="6">
        <f>E678-D678</f>
        <v>76</v>
      </c>
      <c r="H678" s="6">
        <f t="shared" si="17"/>
        <v>0</v>
      </c>
      <c r="I678" s="6">
        <f t="shared" si="17"/>
        <v>0</v>
      </c>
      <c r="J678" s="80">
        <f t="shared" si="16"/>
        <v>0</v>
      </c>
      <c r="K678" s="7">
        <v>0</v>
      </c>
      <c r="L678" s="7">
        <v>0</v>
      </c>
      <c r="M678" s="27">
        <f>$C$813</f>
        <v>2.1237313755127253E-2</v>
      </c>
      <c r="N678" s="1">
        <f>$E$813</f>
        <v>8.3709568733153633E-2</v>
      </c>
      <c r="O678" s="58" t="s">
        <v>5</v>
      </c>
    </row>
    <row r="679" spans="1:16" ht="20.149999999999999" customHeight="1" x14ac:dyDescent="0.35">
      <c r="A679" s="173"/>
      <c r="B679" s="6"/>
      <c r="C679" s="6"/>
      <c r="D679" s="6"/>
      <c r="E679" s="6"/>
      <c r="F679" s="6"/>
      <c r="G679" s="6"/>
      <c r="H679" s="6"/>
      <c r="I679" s="6"/>
      <c r="J679" s="80">
        <f>M679+N679</f>
        <v>42.202118718426526</v>
      </c>
      <c r="K679" s="6">
        <v>6.39</v>
      </c>
      <c r="L679" s="148">
        <v>2.41</v>
      </c>
      <c r="M679" s="32">
        <f>F678*M678*K679</f>
        <v>26.869874109262103</v>
      </c>
      <c r="N679" s="33">
        <f>G678*N678*L679</f>
        <v>15.332244609164421</v>
      </c>
      <c r="O679" s="58"/>
    </row>
    <row r="680" spans="1:16" ht="20.149999999999999" customHeight="1" x14ac:dyDescent="0.35">
      <c r="A680" s="173">
        <v>363</v>
      </c>
      <c r="B680" s="6">
        <v>7001</v>
      </c>
      <c r="C680" s="6">
        <v>7277</v>
      </c>
      <c r="D680" s="6">
        <v>1712</v>
      </c>
      <c r="E680" s="6">
        <v>1741</v>
      </c>
      <c r="F680" s="6">
        <f>C680-B680</f>
        <v>276</v>
      </c>
      <c r="G680" s="6">
        <f>E680-D680</f>
        <v>29</v>
      </c>
      <c r="H680" s="6">
        <f t="shared" si="17"/>
        <v>0</v>
      </c>
      <c r="I680" s="6">
        <f t="shared" si="17"/>
        <v>0</v>
      </c>
      <c r="J680" s="80">
        <f t="shared" si="16"/>
        <v>0</v>
      </c>
      <c r="K680" s="7">
        <v>0</v>
      </c>
      <c r="L680" s="7">
        <v>0</v>
      </c>
      <c r="M680" s="27">
        <f>$C$813</f>
        <v>2.1237313755127253E-2</v>
      </c>
      <c r="N680" s="1">
        <f>$E$813</f>
        <v>8.3709568733153633E-2</v>
      </c>
      <c r="O680" s="58" t="s">
        <v>5</v>
      </c>
    </row>
    <row r="681" spans="1:16" ht="20.149999999999999" customHeight="1" x14ac:dyDescent="0.35">
      <c r="A681" s="173"/>
      <c r="B681" s="6"/>
      <c r="C681" s="6"/>
      <c r="D681" s="6"/>
      <c r="E681" s="6"/>
      <c r="F681" s="6"/>
      <c r="G681" s="6"/>
      <c r="H681" s="6"/>
      <c r="I681" s="6"/>
      <c r="J681" s="80">
        <f>M681+N681</f>
        <v>43.305437789852732</v>
      </c>
      <c r="K681" s="6">
        <v>6.39</v>
      </c>
      <c r="L681" s="148">
        <v>2.41</v>
      </c>
      <c r="M681" s="32">
        <f>F680*M680*K681</f>
        <v>37.454976031092627</v>
      </c>
      <c r="N681" s="33">
        <f>G680*N680*L681</f>
        <v>5.8504617587601082</v>
      </c>
      <c r="O681" s="58"/>
    </row>
    <row r="682" spans="1:16" ht="20.149999999999999" customHeight="1" x14ac:dyDescent="0.35">
      <c r="A682" s="173">
        <v>364</v>
      </c>
      <c r="B682" s="6">
        <v>6774</v>
      </c>
      <c r="C682" s="6">
        <v>6904</v>
      </c>
      <c r="D682" s="6">
        <v>3541</v>
      </c>
      <c r="E682" s="6">
        <v>3682</v>
      </c>
      <c r="F682" s="6">
        <f>C682-B682</f>
        <v>130</v>
      </c>
      <c r="G682" s="6">
        <f>E682-D682</f>
        <v>141</v>
      </c>
      <c r="H682" s="6">
        <f t="shared" si="17"/>
        <v>0</v>
      </c>
      <c r="I682" s="6">
        <f t="shared" si="17"/>
        <v>0</v>
      </c>
      <c r="J682" s="80">
        <f t="shared" si="16"/>
        <v>0</v>
      </c>
      <c r="K682" s="7">
        <v>0</v>
      </c>
      <c r="L682" s="7">
        <v>0</v>
      </c>
      <c r="M682" s="27">
        <f>$C$813</f>
        <v>2.1237313755127253E-2</v>
      </c>
      <c r="N682" s="1">
        <f>$E$813</f>
        <v>8.3709568733153633E-2</v>
      </c>
      <c r="O682" s="58" t="s">
        <v>5</v>
      </c>
    </row>
    <row r="683" spans="1:16" ht="20.149999999999999" customHeight="1" x14ac:dyDescent="0.35">
      <c r="A683" s="173"/>
      <c r="B683" s="6"/>
      <c r="C683" s="6"/>
      <c r="D683" s="6"/>
      <c r="E683" s="6"/>
      <c r="F683" s="6"/>
      <c r="G683" s="6"/>
      <c r="H683" s="6"/>
      <c r="I683" s="6"/>
      <c r="J683" s="80">
        <f>M683+N683</f>
        <v>46.087185087597149</v>
      </c>
      <c r="K683" s="6">
        <v>6.39</v>
      </c>
      <c r="L683" s="148">
        <v>2.41</v>
      </c>
      <c r="M683" s="32">
        <f>F682*M682*K683</f>
        <v>17.641836536384208</v>
      </c>
      <c r="N683" s="33">
        <f>G682*N682*L683</f>
        <v>28.445348551212938</v>
      </c>
      <c r="O683" s="58"/>
    </row>
    <row r="684" spans="1:16" ht="20.149999999999999" customHeight="1" x14ac:dyDescent="0.35">
      <c r="A684" s="173">
        <v>365.36599999999999</v>
      </c>
      <c r="B684" s="6">
        <v>6575</v>
      </c>
      <c r="C684" s="6">
        <v>6579</v>
      </c>
      <c r="D684" s="6">
        <v>2773</v>
      </c>
      <c r="E684" s="6">
        <v>2777</v>
      </c>
      <c r="F684" s="6">
        <f>C684-B684</f>
        <v>4</v>
      </c>
      <c r="G684" s="6">
        <f>E684-D684</f>
        <v>4</v>
      </c>
      <c r="H684" s="6">
        <f t="shared" si="17"/>
        <v>0</v>
      </c>
      <c r="I684" s="6">
        <f t="shared" si="17"/>
        <v>0</v>
      </c>
      <c r="J684" s="80">
        <f t="shared" si="16"/>
        <v>0</v>
      </c>
      <c r="K684" s="7">
        <v>0</v>
      </c>
      <c r="L684" s="7">
        <v>0</v>
      </c>
      <c r="M684" s="27">
        <f>$C$813</f>
        <v>2.1237313755127253E-2</v>
      </c>
      <c r="N684" s="1">
        <f>$E$813</f>
        <v>8.3709568733153633E-2</v>
      </c>
      <c r="O684" s="58" t="s">
        <v>5</v>
      </c>
    </row>
    <row r="685" spans="1:16" ht="20.149999999999999" customHeight="1" x14ac:dyDescent="0.35">
      <c r="A685" s="192"/>
      <c r="B685" s="6"/>
      <c r="C685" s="6"/>
      <c r="D685" s="6"/>
      <c r="E685" s="6"/>
      <c r="F685" s="6"/>
      <c r="G685" s="6"/>
      <c r="H685" s="6"/>
      <c r="I685" s="6"/>
      <c r="J685" s="80">
        <f>M685+N685</f>
        <v>1.3497859821686535</v>
      </c>
      <c r="K685" s="6">
        <v>6.39</v>
      </c>
      <c r="L685" s="148">
        <v>2.41</v>
      </c>
      <c r="M685" s="32">
        <f>F684*M684*K685</f>
        <v>0.54282573958105251</v>
      </c>
      <c r="N685" s="33">
        <f>G684*N684*L685</f>
        <v>0.80696024258760102</v>
      </c>
      <c r="O685" s="58"/>
    </row>
    <row r="686" spans="1:16" s="98" customFormat="1" ht="20.149999999999999" customHeight="1" x14ac:dyDescent="0.35">
      <c r="A686" s="194">
        <v>367</v>
      </c>
      <c r="B686" s="25">
        <v>2053</v>
      </c>
      <c r="C686" s="25">
        <v>2057</v>
      </c>
      <c r="D686" s="25">
        <v>514</v>
      </c>
      <c r="E686" s="25">
        <v>516</v>
      </c>
      <c r="F686" s="25">
        <f>C686-B686</f>
        <v>4</v>
      </c>
      <c r="G686" s="25">
        <f>E686-D686</f>
        <v>2</v>
      </c>
      <c r="H686" s="25">
        <f t="shared" si="17"/>
        <v>17.88</v>
      </c>
      <c r="I686" s="25">
        <f t="shared" si="17"/>
        <v>3.36</v>
      </c>
      <c r="J686" s="85">
        <f t="shared" si="16"/>
        <v>21.24</v>
      </c>
      <c r="K686" s="25">
        <v>4.47</v>
      </c>
      <c r="L686" s="126">
        <v>1.68</v>
      </c>
      <c r="M686" s="36">
        <f>$C$813</f>
        <v>2.1237313755127253E-2</v>
      </c>
      <c r="N686" s="34">
        <f>$E$813</f>
        <v>8.3709568733153633E-2</v>
      </c>
      <c r="O686" s="53" t="s">
        <v>6</v>
      </c>
      <c r="P686" s="98">
        <v>40</v>
      </c>
    </row>
    <row r="687" spans="1:16" s="98" customFormat="1" ht="20.149999999999999" customHeight="1" x14ac:dyDescent="0.35">
      <c r="A687" s="194"/>
      <c r="B687" s="25"/>
      <c r="C687" s="25"/>
      <c r="D687" s="25"/>
      <c r="E687" s="25"/>
      <c r="F687" s="25"/>
      <c r="G687" s="25"/>
      <c r="H687" s="25"/>
      <c r="I687" s="25"/>
      <c r="J687" s="85">
        <f>M687+N687</f>
        <v>0.94630586087485302</v>
      </c>
      <c r="K687" s="25">
        <v>6.39</v>
      </c>
      <c r="L687" s="34">
        <v>2.41</v>
      </c>
      <c r="M687" s="37">
        <f>F686*M686*K687</f>
        <v>0.54282573958105251</v>
      </c>
      <c r="N687" s="35">
        <f>G686*N686*L687</f>
        <v>0.40348012129380051</v>
      </c>
      <c r="O687" s="53"/>
    </row>
    <row r="688" spans="1:16" ht="20.149999999999999" customHeight="1" x14ac:dyDescent="0.35">
      <c r="A688" s="175">
        <v>368</v>
      </c>
      <c r="B688" s="4">
        <v>1881</v>
      </c>
      <c r="C688" s="4">
        <v>1881</v>
      </c>
      <c r="D688" s="4">
        <v>1403</v>
      </c>
      <c r="E688" s="4">
        <v>1403</v>
      </c>
      <c r="F688" s="4">
        <f>C688-B688</f>
        <v>0</v>
      </c>
      <c r="G688" s="4">
        <f>E688-D688</f>
        <v>0</v>
      </c>
      <c r="H688" s="8">
        <f t="shared" si="17"/>
        <v>0</v>
      </c>
      <c r="I688" s="8">
        <f t="shared" si="17"/>
        <v>0</v>
      </c>
      <c r="J688" s="82">
        <f t="shared" si="16"/>
        <v>0</v>
      </c>
      <c r="K688" s="4">
        <v>6.39</v>
      </c>
      <c r="L688" s="4">
        <v>2.41</v>
      </c>
      <c r="M688" s="28">
        <f>$C$813</f>
        <v>2.1237313755127253E-2</v>
      </c>
      <c r="N688" s="3">
        <f>$E$813</f>
        <v>8.3709568733153633E-2</v>
      </c>
      <c r="O688" s="54"/>
    </row>
    <row r="689" spans="1:15" ht="20.149999999999999" customHeight="1" x14ac:dyDescent="0.35">
      <c r="A689" s="175"/>
      <c r="B689" s="4"/>
      <c r="C689" s="4"/>
      <c r="D689" s="4"/>
      <c r="E689" s="4"/>
      <c r="F689" s="4"/>
      <c r="G689" s="4"/>
      <c r="H689" s="8"/>
      <c r="I689" s="8"/>
      <c r="J689" s="82">
        <f>M689+N689</f>
        <v>0</v>
      </c>
      <c r="K689" s="4">
        <v>6.39</v>
      </c>
      <c r="L689" s="4">
        <v>2.41</v>
      </c>
      <c r="M689" s="40">
        <f>F688*M688*K689</f>
        <v>0</v>
      </c>
      <c r="N689" s="41">
        <f>G688*N688*L689</f>
        <v>0</v>
      </c>
      <c r="O689" s="54"/>
    </row>
    <row r="690" spans="1:15" ht="20.149999999999999" customHeight="1" x14ac:dyDescent="0.35">
      <c r="A690" s="173">
        <v>369</v>
      </c>
      <c r="B690" s="6">
        <v>69723</v>
      </c>
      <c r="C690" s="6">
        <v>70939</v>
      </c>
      <c r="D690" s="6">
        <v>31929</v>
      </c>
      <c r="E690" s="6">
        <v>32456</v>
      </c>
      <c r="F690" s="6">
        <f>C690-B690</f>
        <v>1216</v>
      </c>
      <c r="G690" s="6">
        <f>E690-D690</f>
        <v>527</v>
      </c>
      <c r="H690" s="6">
        <f t="shared" si="17"/>
        <v>0</v>
      </c>
      <c r="I690" s="6">
        <f t="shared" si="17"/>
        <v>0</v>
      </c>
      <c r="J690" s="80">
        <f t="shared" si="16"/>
        <v>0</v>
      </c>
      <c r="K690" s="7">
        <v>0</v>
      </c>
      <c r="L690" s="7">
        <v>0</v>
      </c>
      <c r="M690" s="27">
        <f>$C$813</f>
        <v>2.1237313755127253E-2</v>
      </c>
      <c r="N690" s="1">
        <f>$E$813</f>
        <v>8.3709568733153633E-2</v>
      </c>
      <c r="O690" s="58" t="s">
        <v>5</v>
      </c>
    </row>
    <row r="691" spans="1:15" ht="20.149999999999999" customHeight="1" x14ac:dyDescent="0.35">
      <c r="A691" s="173"/>
      <c r="B691" s="6"/>
      <c r="C691" s="6"/>
      <c r="D691" s="6"/>
      <c r="E691" s="6"/>
      <c r="F691" s="6"/>
      <c r="G691" s="6"/>
      <c r="H691" s="6"/>
      <c r="I691" s="6"/>
      <c r="J691" s="80">
        <f>M691+N691</f>
        <v>271.33603679355645</v>
      </c>
      <c r="K691" s="6">
        <v>6.39</v>
      </c>
      <c r="L691" s="148">
        <v>2.41</v>
      </c>
      <c r="M691" s="32">
        <f>F690*M690*K691</f>
        <v>165.01902483263999</v>
      </c>
      <c r="N691" s="33">
        <f>G690*N690*L691</f>
        <v>106.31701196091645</v>
      </c>
      <c r="O691" s="58"/>
    </row>
    <row r="692" spans="1:15" ht="20.149999999999999" customHeight="1" x14ac:dyDescent="0.35">
      <c r="A692" s="175">
        <v>370</v>
      </c>
      <c r="B692" s="4">
        <v>1563</v>
      </c>
      <c r="C692" s="4">
        <v>1563</v>
      </c>
      <c r="D692" s="4">
        <v>725</v>
      </c>
      <c r="E692" s="4">
        <v>725</v>
      </c>
      <c r="F692" s="4">
        <f>C692-B692</f>
        <v>0</v>
      </c>
      <c r="G692" s="8">
        <f>E692-D692</f>
        <v>0</v>
      </c>
      <c r="H692" s="8">
        <f t="shared" si="17"/>
        <v>0</v>
      </c>
      <c r="I692" s="8">
        <f t="shared" si="17"/>
        <v>0</v>
      </c>
      <c r="J692" s="82">
        <f t="shared" si="16"/>
        <v>0</v>
      </c>
      <c r="K692" s="4">
        <v>6.39</v>
      </c>
      <c r="L692" s="4">
        <v>2.41</v>
      </c>
      <c r="M692" s="28">
        <f>$C$813</f>
        <v>2.1237313755127253E-2</v>
      </c>
      <c r="N692" s="3">
        <f>$E$813</f>
        <v>8.3709568733153633E-2</v>
      </c>
      <c r="O692" s="54"/>
    </row>
    <row r="693" spans="1:15" ht="20.149999999999999" customHeight="1" x14ac:dyDescent="0.35">
      <c r="A693" s="175"/>
      <c r="B693" s="4"/>
      <c r="C693" s="4"/>
      <c r="D693" s="4"/>
      <c r="E693" s="4"/>
      <c r="F693" s="4"/>
      <c r="G693" s="8"/>
      <c r="H693" s="8"/>
      <c r="I693" s="8"/>
      <c r="J693" s="82">
        <f>M693+N693</f>
        <v>0</v>
      </c>
      <c r="K693" s="4">
        <v>6.39</v>
      </c>
      <c r="L693" s="4">
        <v>2.41</v>
      </c>
      <c r="M693" s="40">
        <f>F692*M692*K693</f>
        <v>0</v>
      </c>
      <c r="N693" s="41">
        <f>G692*N692*L693</f>
        <v>0</v>
      </c>
      <c r="O693" s="54"/>
    </row>
    <row r="694" spans="1:15" ht="20.149999999999999" customHeight="1" x14ac:dyDescent="0.35">
      <c r="A694" s="175">
        <v>371</v>
      </c>
      <c r="B694" s="4">
        <v>762</v>
      </c>
      <c r="C694" s="4">
        <v>860</v>
      </c>
      <c r="D694" s="4">
        <v>171</v>
      </c>
      <c r="E694" s="4">
        <v>185</v>
      </c>
      <c r="F694" s="4">
        <f>C694-B694</f>
        <v>98</v>
      </c>
      <c r="G694" s="8">
        <f>E694-D694</f>
        <v>14</v>
      </c>
      <c r="H694" s="8">
        <f t="shared" si="17"/>
        <v>626.21999999999991</v>
      </c>
      <c r="I694" s="8">
        <f t="shared" si="17"/>
        <v>33.74</v>
      </c>
      <c r="J694" s="82">
        <f t="shared" si="16"/>
        <v>659.95999999999992</v>
      </c>
      <c r="K694" s="4">
        <v>6.39</v>
      </c>
      <c r="L694" s="4">
        <v>2.41</v>
      </c>
      <c r="M694" s="28">
        <f>$C$813</f>
        <v>2.1237313755127253E-2</v>
      </c>
      <c r="N694" s="3">
        <f>$E$813</f>
        <v>8.3709568733153633E-2</v>
      </c>
      <c r="O694" s="54"/>
    </row>
    <row r="695" spans="1:15" ht="20.149999999999999" customHeight="1" x14ac:dyDescent="0.35">
      <c r="A695" s="175"/>
      <c r="B695" s="4"/>
      <c r="C695" s="4"/>
      <c r="D695" s="4"/>
      <c r="E695" s="4"/>
      <c r="F695" s="4"/>
      <c r="G695" s="8"/>
      <c r="H695" s="8"/>
      <c r="I695" s="8"/>
      <c r="J695" s="82">
        <f>M695+N695</f>
        <v>16.123591468792391</v>
      </c>
      <c r="K695" s="4">
        <v>6.39</v>
      </c>
      <c r="L695" s="4">
        <v>2.41</v>
      </c>
      <c r="M695" s="40">
        <f>F694*M694*K695</f>
        <v>13.299230619735788</v>
      </c>
      <c r="N695" s="41">
        <f>G694*N694*L695</f>
        <v>2.8243608490566037</v>
      </c>
      <c r="O695" s="54"/>
    </row>
    <row r="696" spans="1:15" ht="20.149999999999999" customHeight="1" x14ac:dyDescent="0.35">
      <c r="A696" s="175">
        <v>372</v>
      </c>
      <c r="B696" s="4">
        <v>2291</v>
      </c>
      <c r="C696" s="4">
        <v>2291</v>
      </c>
      <c r="D696" s="4">
        <v>1559</v>
      </c>
      <c r="E696" s="4">
        <v>1559</v>
      </c>
      <c r="F696" s="4">
        <f>C696-B696</f>
        <v>0</v>
      </c>
      <c r="G696" s="8">
        <f>E696-D696</f>
        <v>0</v>
      </c>
      <c r="H696" s="8">
        <f t="shared" si="17"/>
        <v>0</v>
      </c>
      <c r="I696" s="8">
        <f t="shared" si="17"/>
        <v>0</v>
      </c>
      <c r="J696" s="82">
        <f t="shared" si="16"/>
        <v>0</v>
      </c>
      <c r="K696" s="4">
        <v>6.39</v>
      </c>
      <c r="L696" s="4">
        <v>2.41</v>
      </c>
      <c r="M696" s="28">
        <f>$C$813</f>
        <v>2.1237313755127253E-2</v>
      </c>
      <c r="N696" s="3">
        <f>$E$813</f>
        <v>8.3709568733153633E-2</v>
      </c>
      <c r="O696" s="54"/>
    </row>
    <row r="697" spans="1:15" ht="20.149999999999999" customHeight="1" x14ac:dyDescent="0.35">
      <c r="A697" s="175"/>
      <c r="B697" s="4"/>
      <c r="C697" s="4"/>
      <c r="D697" s="4"/>
      <c r="E697" s="4"/>
      <c r="F697" s="4"/>
      <c r="G697" s="8"/>
      <c r="H697" s="8"/>
      <c r="I697" s="8"/>
      <c r="J697" s="82">
        <f>M697+N697</f>
        <v>0</v>
      </c>
      <c r="K697" s="4">
        <v>6.39</v>
      </c>
      <c r="L697" s="4">
        <v>2.41</v>
      </c>
      <c r="M697" s="40">
        <f>F696*M696*K697</f>
        <v>0</v>
      </c>
      <c r="N697" s="41">
        <f>G696*N696*L697</f>
        <v>0</v>
      </c>
      <c r="O697" s="54"/>
    </row>
    <row r="698" spans="1:15" ht="20.149999999999999" customHeight="1" x14ac:dyDescent="0.35">
      <c r="A698" s="175">
        <v>373</v>
      </c>
      <c r="B698" s="4">
        <v>8397</v>
      </c>
      <c r="C698" s="4">
        <v>8397</v>
      </c>
      <c r="D698" s="4">
        <v>3787</v>
      </c>
      <c r="E698" s="4">
        <v>3787</v>
      </c>
      <c r="F698" s="4">
        <f>C698-B698</f>
        <v>0</v>
      </c>
      <c r="G698" s="8">
        <f>E698-D698</f>
        <v>0</v>
      </c>
      <c r="H698" s="8">
        <f t="shared" si="17"/>
        <v>0</v>
      </c>
      <c r="I698" s="8">
        <f t="shared" si="17"/>
        <v>0</v>
      </c>
      <c r="J698" s="82">
        <f t="shared" si="16"/>
        <v>0</v>
      </c>
      <c r="K698" s="4">
        <v>6.39</v>
      </c>
      <c r="L698" s="4">
        <v>2.41</v>
      </c>
      <c r="M698" s="28">
        <f>$C$813</f>
        <v>2.1237313755127253E-2</v>
      </c>
      <c r="N698" s="3">
        <f>$E$813</f>
        <v>8.3709568733153633E-2</v>
      </c>
      <c r="O698" s="54"/>
    </row>
    <row r="699" spans="1:15" ht="20.149999999999999" customHeight="1" x14ac:dyDescent="0.35">
      <c r="A699" s="175"/>
      <c r="B699" s="4"/>
      <c r="C699" s="4"/>
      <c r="D699" s="4"/>
      <c r="E699" s="4"/>
      <c r="F699" s="4"/>
      <c r="G699" s="8"/>
      <c r="H699" s="8"/>
      <c r="I699" s="8"/>
      <c r="J699" s="82">
        <f>M699+N699</f>
        <v>0</v>
      </c>
      <c r="K699" s="4">
        <v>6.39</v>
      </c>
      <c r="L699" s="4">
        <v>2.41</v>
      </c>
      <c r="M699" s="40">
        <f>F698*M698*K699</f>
        <v>0</v>
      </c>
      <c r="N699" s="41">
        <f>G698*N698*L699</f>
        <v>0</v>
      </c>
      <c r="O699" s="54"/>
    </row>
    <row r="700" spans="1:15" ht="20.149999999999999" customHeight="1" x14ac:dyDescent="0.35">
      <c r="A700" s="175">
        <v>374</v>
      </c>
      <c r="B700" s="4">
        <v>4375</v>
      </c>
      <c r="C700" s="4">
        <v>4375</v>
      </c>
      <c r="D700" s="4">
        <v>1247</v>
      </c>
      <c r="E700" s="4">
        <v>1247</v>
      </c>
      <c r="F700" s="4">
        <f>C700-B700</f>
        <v>0</v>
      </c>
      <c r="G700" s="8">
        <f>E700-D700</f>
        <v>0</v>
      </c>
      <c r="H700" s="8">
        <f t="shared" si="17"/>
        <v>0</v>
      </c>
      <c r="I700" s="8">
        <f t="shared" si="17"/>
        <v>0</v>
      </c>
      <c r="J700" s="82">
        <f t="shared" si="16"/>
        <v>0</v>
      </c>
      <c r="K700" s="4">
        <v>6.39</v>
      </c>
      <c r="L700" s="4">
        <v>2.41</v>
      </c>
      <c r="M700" s="28">
        <f>$C$813</f>
        <v>2.1237313755127253E-2</v>
      </c>
      <c r="N700" s="3">
        <f>$E$813</f>
        <v>8.3709568733153633E-2</v>
      </c>
      <c r="O700" s="54"/>
    </row>
    <row r="701" spans="1:15" ht="20.149999999999999" customHeight="1" x14ac:dyDescent="0.35">
      <c r="A701" s="175"/>
      <c r="B701" s="4"/>
      <c r="C701" s="4"/>
      <c r="D701" s="4"/>
      <c r="E701" s="4"/>
      <c r="F701" s="4"/>
      <c r="G701" s="8"/>
      <c r="H701" s="8"/>
      <c r="I701" s="8"/>
      <c r="J701" s="82">
        <f>M701+N701</f>
        <v>0</v>
      </c>
      <c r="K701" s="4">
        <v>6.39</v>
      </c>
      <c r="L701" s="4">
        <v>2.41</v>
      </c>
      <c r="M701" s="40">
        <f>F700*M700*K701</f>
        <v>0</v>
      </c>
      <c r="N701" s="41">
        <f>G700*N700*L701</f>
        <v>0</v>
      </c>
      <c r="O701" s="54"/>
    </row>
    <row r="702" spans="1:15" ht="20.149999999999999" customHeight="1" x14ac:dyDescent="0.35">
      <c r="A702" s="175">
        <v>375</v>
      </c>
      <c r="B702" s="4">
        <v>3326</v>
      </c>
      <c r="C702" s="4">
        <v>3326</v>
      </c>
      <c r="D702" s="4">
        <v>1141</v>
      </c>
      <c r="E702" s="4">
        <v>1141</v>
      </c>
      <c r="F702" s="4">
        <f>C702-B702</f>
        <v>0</v>
      </c>
      <c r="G702" s="8">
        <f>E702-D702</f>
        <v>0</v>
      </c>
      <c r="H702" s="8">
        <f t="shared" si="17"/>
        <v>0</v>
      </c>
      <c r="I702" s="8">
        <f t="shared" si="17"/>
        <v>0</v>
      </c>
      <c r="J702" s="82">
        <f t="shared" si="16"/>
        <v>0</v>
      </c>
      <c r="K702" s="4">
        <v>6.39</v>
      </c>
      <c r="L702" s="4">
        <v>2.41</v>
      </c>
      <c r="M702" s="28">
        <f>$C$813</f>
        <v>2.1237313755127253E-2</v>
      </c>
      <c r="N702" s="3">
        <f>$E$813</f>
        <v>8.3709568733153633E-2</v>
      </c>
      <c r="O702" s="54"/>
    </row>
    <row r="703" spans="1:15" ht="20.149999999999999" customHeight="1" x14ac:dyDescent="0.35">
      <c r="A703" s="175"/>
      <c r="B703" s="4"/>
      <c r="C703" s="4"/>
      <c r="D703" s="4"/>
      <c r="E703" s="4"/>
      <c r="F703" s="4"/>
      <c r="G703" s="8"/>
      <c r="H703" s="8"/>
      <c r="I703" s="8"/>
      <c r="J703" s="82">
        <f>M703+N703</f>
        <v>0</v>
      </c>
      <c r="K703" s="4">
        <v>6.39</v>
      </c>
      <c r="L703" s="4">
        <v>2.41</v>
      </c>
      <c r="M703" s="40">
        <f>F702*M702*K703</f>
        <v>0</v>
      </c>
      <c r="N703" s="41">
        <f>G702*N702*L703</f>
        <v>0</v>
      </c>
      <c r="O703" s="54"/>
    </row>
    <row r="704" spans="1:15" ht="20.149999999999999" customHeight="1" x14ac:dyDescent="0.35">
      <c r="A704" s="175">
        <v>376</v>
      </c>
      <c r="B704" s="4">
        <v>2219</v>
      </c>
      <c r="C704" s="4">
        <v>2219</v>
      </c>
      <c r="D704" s="4">
        <v>330</v>
      </c>
      <c r="E704" s="4">
        <v>330</v>
      </c>
      <c r="F704" s="4">
        <f>C704-B704</f>
        <v>0</v>
      </c>
      <c r="G704" s="8">
        <f>E704-D704</f>
        <v>0</v>
      </c>
      <c r="H704" s="8">
        <f t="shared" si="17"/>
        <v>0</v>
      </c>
      <c r="I704" s="8">
        <f t="shared" si="17"/>
        <v>0</v>
      </c>
      <c r="J704" s="82">
        <f t="shared" si="16"/>
        <v>0</v>
      </c>
      <c r="K704" s="4">
        <v>6.39</v>
      </c>
      <c r="L704" s="4">
        <v>2.41</v>
      </c>
      <c r="M704" s="28">
        <f>$C$813</f>
        <v>2.1237313755127253E-2</v>
      </c>
      <c r="N704" s="3">
        <f>$E$813</f>
        <v>8.3709568733153633E-2</v>
      </c>
      <c r="O704" s="54"/>
    </row>
    <row r="705" spans="1:15" ht="20.149999999999999" customHeight="1" x14ac:dyDescent="0.35">
      <c r="A705" s="175"/>
      <c r="B705" s="4"/>
      <c r="C705" s="4"/>
      <c r="D705" s="4"/>
      <c r="E705" s="4"/>
      <c r="F705" s="4"/>
      <c r="G705" s="8"/>
      <c r="H705" s="8"/>
      <c r="I705" s="8"/>
      <c r="J705" s="82">
        <f>M705+N705</f>
        <v>0</v>
      </c>
      <c r="K705" s="4">
        <v>6.39</v>
      </c>
      <c r="L705" s="4">
        <v>2.41</v>
      </c>
      <c r="M705" s="40">
        <f>F704*M704*K705</f>
        <v>0</v>
      </c>
      <c r="N705" s="41">
        <f>G704*N704*L705</f>
        <v>0</v>
      </c>
      <c r="O705" s="54"/>
    </row>
    <row r="706" spans="1:15" ht="20.149999999999999" customHeight="1" x14ac:dyDescent="0.35">
      <c r="A706" s="175">
        <v>377</v>
      </c>
      <c r="B706" s="4">
        <v>541</v>
      </c>
      <c r="C706" s="4">
        <v>542</v>
      </c>
      <c r="D706" s="4">
        <v>372</v>
      </c>
      <c r="E706" s="4">
        <v>372</v>
      </c>
      <c r="F706" s="4">
        <f>C706-B706</f>
        <v>1</v>
      </c>
      <c r="G706" s="8">
        <f>E706-D706</f>
        <v>0</v>
      </c>
      <c r="H706" s="8">
        <f t="shared" si="17"/>
        <v>6.39</v>
      </c>
      <c r="I706" s="8">
        <f t="shared" si="17"/>
        <v>0</v>
      </c>
      <c r="J706" s="82">
        <f t="shared" si="16"/>
        <v>6.39</v>
      </c>
      <c r="K706" s="4">
        <v>6.39</v>
      </c>
      <c r="L706" s="4">
        <v>2.41</v>
      </c>
      <c r="M706" s="28">
        <f>$C$813</f>
        <v>2.1237313755127253E-2</v>
      </c>
      <c r="N706" s="3">
        <f>$E$813</f>
        <v>8.3709568733153633E-2</v>
      </c>
      <c r="O706" s="54"/>
    </row>
    <row r="707" spans="1:15" ht="20.149999999999999" customHeight="1" x14ac:dyDescent="0.35">
      <c r="A707" s="175"/>
      <c r="B707" s="4"/>
      <c r="C707" s="4"/>
      <c r="D707" s="4"/>
      <c r="E707" s="4"/>
      <c r="F707" s="4"/>
      <c r="G707" s="8"/>
      <c r="H707" s="8"/>
      <c r="I707" s="8"/>
      <c r="J707" s="82">
        <f>M707+N707</f>
        <v>0.13570643489526313</v>
      </c>
      <c r="K707" s="4">
        <v>6.39</v>
      </c>
      <c r="L707" s="4">
        <v>2.41</v>
      </c>
      <c r="M707" s="40">
        <f>F706*M706*K707</f>
        <v>0.13570643489526313</v>
      </c>
      <c r="N707" s="41">
        <f>G706*N706*L707</f>
        <v>0</v>
      </c>
      <c r="O707" s="54"/>
    </row>
    <row r="708" spans="1:15" ht="20.149999999999999" customHeight="1" x14ac:dyDescent="0.35">
      <c r="A708" s="173">
        <v>378</v>
      </c>
      <c r="B708" s="6">
        <v>73668</v>
      </c>
      <c r="C708" s="6">
        <v>75110</v>
      </c>
      <c r="D708" s="6">
        <v>96201</v>
      </c>
      <c r="E708" s="6">
        <v>97964</v>
      </c>
      <c r="F708" s="6">
        <f>C708-B708</f>
        <v>1442</v>
      </c>
      <c r="G708" s="6">
        <f>E708-D708</f>
        <v>1763</v>
      </c>
      <c r="H708" s="6">
        <f t="shared" si="17"/>
        <v>0</v>
      </c>
      <c r="I708" s="6">
        <f t="shared" si="17"/>
        <v>0</v>
      </c>
      <c r="J708" s="80">
        <f t="shared" si="16"/>
        <v>0</v>
      </c>
      <c r="K708" s="7">
        <v>0</v>
      </c>
      <c r="L708" s="7">
        <v>0</v>
      </c>
      <c r="M708" s="27">
        <f>$C$813</f>
        <v>2.1237313755127253E-2</v>
      </c>
      <c r="N708" s="1">
        <f>$E$813</f>
        <v>8.3709568733153633E-2</v>
      </c>
      <c r="O708" s="58" t="s">
        <v>5</v>
      </c>
    </row>
    <row r="709" spans="1:15" ht="20.149999999999999" customHeight="1" x14ac:dyDescent="0.35">
      <c r="A709" s="173"/>
      <c r="B709" s="6"/>
      <c r="C709" s="6"/>
      <c r="D709" s="6"/>
      <c r="E709" s="6"/>
      <c r="F709" s="6"/>
      <c r="G709" s="6"/>
      <c r="H709" s="6"/>
      <c r="I709" s="6"/>
      <c r="J709" s="80">
        <f>M709+N709</f>
        <v>551.35640603945467</v>
      </c>
      <c r="K709" s="6">
        <v>6.39</v>
      </c>
      <c r="L709" s="148">
        <v>2.41</v>
      </c>
      <c r="M709" s="32">
        <f>F708*M708*K709</f>
        <v>195.68867911896945</v>
      </c>
      <c r="N709" s="33">
        <f>G708*N708*L709</f>
        <v>355.66772692048522</v>
      </c>
      <c r="O709" s="58"/>
    </row>
    <row r="710" spans="1:15" ht="20.149999999999999" customHeight="1" x14ac:dyDescent="0.35">
      <c r="A710" s="173">
        <v>380</v>
      </c>
      <c r="B710" s="6">
        <v>22973</v>
      </c>
      <c r="C710" s="6">
        <v>23660</v>
      </c>
      <c r="D710" s="6">
        <v>16093</v>
      </c>
      <c r="E710" s="6">
        <v>16589</v>
      </c>
      <c r="F710" s="6">
        <f>C710-B710</f>
        <v>687</v>
      </c>
      <c r="G710" s="6">
        <f>E710-D710</f>
        <v>496</v>
      </c>
      <c r="H710" s="6">
        <f t="shared" si="17"/>
        <v>0</v>
      </c>
      <c r="I710" s="6">
        <f t="shared" si="17"/>
        <v>0</v>
      </c>
      <c r="J710" s="80">
        <f t="shared" si="16"/>
        <v>0</v>
      </c>
      <c r="K710" s="7">
        <v>0</v>
      </c>
      <c r="L710" s="7">
        <v>0</v>
      </c>
      <c r="M710" s="27">
        <f>$C$813</f>
        <v>2.1237313755127253E-2</v>
      </c>
      <c r="N710" s="1">
        <f>$E$813</f>
        <v>8.3709568733153633E-2</v>
      </c>
      <c r="O710" s="58" t="s">
        <v>5</v>
      </c>
    </row>
    <row r="711" spans="1:15" ht="20.149999999999999" customHeight="1" x14ac:dyDescent="0.35">
      <c r="A711" s="173"/>
      <c r="B711" s="6"/>
      <c r="C711" s="6"/>
      <c r="D711" s="6"/>
      <c r="E711" s="6"/>
      <c r="F711" s="6"/>
      <c r="G711" s="6"/>
      <c r="H711" s="6"/>
      <c r="I711" s="6"/>
      <c r="J711" s="80">
        <f>M711+N711</f>
        <v>193.29339085390831</v>
      </c>
      <c r="K711" s="6">
        <v>6.39</v>
      </c>
      <c r="L711" s="148">
        <v>2.41</v>
      </c>
      <c r="M711" s="32">
        <f>F710*M710*K711</f>
        <v>93.230320773045776</v>
      </c>
      <c r="N711" s="33">
        <f>G710*N710*L711</f>
        <v>100.06307008086253</v>
      </c>
      <c r="O711" s="58"/>
    </row>
    <row r="712" spans="1:15" ht="20.149999999999999" customHeight="1" x14ac:dyDescent="0.35">
      <c r="A712" s="173">
        <v>381</v>
      </c>
      <c r="B712" s="6">
        <v>48916</v>
      </c>
      <c r="C712" s="6">
        <v>50122</v>
      </c>
      <c r="D712" s="6">
        <v>34092</v>
      </c>
      <c r="E712" s="6">
        <v>34684</v>
      </c>
      <c r="F712" s="6">
        <f>C712-B712</f>
        <v>1206</v>
      </c>
      <c r="G712" s="6">
        <f>E712-D712</f>
        <v>592</v>
      </c>
      <c r="H712" s="6">
        <f t="shared" si="17"/>
        <v>0</v>
      </c>
      <c r="I712" s="6">
        <f t="shared" si="17"/>
        <v>0</v>
      </c>
      <c r="J712" s="80">
        <f t="shared" si="16"/>
        <v>0</v>
      </c>
      <c r="K712" s="7">
        <v>0</v>
      </c>
      <c r="L712" s="7">
        <v>0</v>
      </c>
      <c r="M712" s="27">
        <f>$C$813</f>
        <v>2.1237313755127253E-2</v>
      </c>
      <c r="N712" s="1">
        <f>$E$813</f>
        <v>8.3709568733153633E-2</v>
      </c>
      <c r="O712" s="58" t="s">
        <v>5</v>
      </c>
    </row>
    <row r="713" spans="1:15" ht="20.149999999999999" customHeight="1" x14ac:dyDescent="0.35">
      <c r="A713" s="173"/>
      <c r="B713" s="6"/>
      <c r="C713" s="6"/>
      <c r="D713" s="6"/>
      <c r="E713" s="6"/>
      <c r="F713" s="6"/>
      <c r="G713" s="6"/>
      <c r="H713" s="6"/>
      <c r="I713" s="6"/>
      <c r="J713" s="80">
        <f>M713+N713</f>
        <v>283.09207638665225</v>
      </c>
      <c r="K713" s="6">
        <v>6.39</v>
      </c>
      <c r="L713" s="148">
        <v>2.41</v>
      </c>
      <c r="M713" s="32">
        <f>F712*M712*K713</f>
        <v>163.66196048368732</v>
      </c>
      <c r="N713" s="33">
        <f>G712*N712*L713</f>
        <v>119.43011590296496</v>
      </c>
      <c r="O713" s="58"/>
    </row>
    <row r="714" spans="1:15" ht="20.149999999999999" customHeight="1" x14ac:dyDescent="0.35">
      <c r="A714" s="175">
        <v>382</v>
      </c>
      <c r="B714" s="4">
        <v>6087</v>
      </c>
      <c r="C714" s="4">
        <v>6087</v>
      </c>
      <c r="D714" s="4">
        <v>2399</v>
      </c>
      <c r="E714" s="4">
        <v>2399</v>
      </c>
      <c r="F714" s="4">
        <f>C714-B714</f>
        <v>0</v>
      </c>
      <c r="G714" s="4">
        <f>E714-D714</f>
        <v>0</v>
      </c>
      <c r="H714" s="8">
        <f t="shared" si="17"/>
        <v>0</v>
      </c>
      <c r="I714" s="8">
        <f t="shared" si="17"/>
        <v>0</v>
      </c>
      <c r="J714" s="81">
        <f t="shared" si="16"/>
        <v>0</v>
      </c>
      <c r="K714" s="4">
        <v>6.39</v>
      </c>
      <c r="L714" s="4">
        <v>2.41</v>
      </c>
      <c r="M714" s="28">
        <f>$C$813</f>
        <v>2.1237313755127253E-2</v>
      </c>
      <c r="N714" s="3">
        <f>$E$813</f>
        <v>8.3709568733153633E-2</v>
      </c>
      <c r="O714" s="54"/>
    </row>
    <row r="715" spans="1:15" ht="20.149999999999999" customHeight="1" x14ac:dyDescent="0.35">
      <c r="A715" s="175"/>
      <c r="B715" s="4"/>
      <c r="C715" s="4"/>
      <c r="D715" s="4"/>
      <c r="E715" s="4"/>
      <c r="F715" s="4"/>
      <c r="G715" s="4"/>
      <c r="H715" s="8"/>
      <c r="I715" s="8"/>
      <c r="J715" s="81">
        <f>M715+N715</f>
        <v>0</v>
      </c>
      <c r="K715" s="4">
        <v>6.39</v>
      </c>
      <c r="L715" s="4">
        <v>2.41</v>
      </c>
      <c r="M715" s="40">
        <f>F714*M714*K715</f>
        <v>0</v>
      </c>
      <c r="N715" s="41">
        <f>G714*N714*L715</f>
        <v>0</v>
      </c>
      <c r="O715" s="54"/>
    </row>
    <row r="716" spans="1:15" ht="20.149999999999999" customHeight="1" x14ac:dyDescent="0.35">
      <c r="A716" s="173">
        <v>383</v>
      </c>
      <c r="B716" s="6">
        <v>5103</v>
      </c>
      <c r="C716" s="6">
        <v>5332</v>
      </c>
      <c r="D716" s="6">
        <v>2255</v>
      </c>
      <c r="E716" s="6">
        <v>2409</v>
      </c>
      <c r="F716" s="6">
        <f>C716-B716</f>
        <v>229</v>
      </c>
      <c r="G716" s="6">
        <f>E716-D716</f>
        <v>154</v>
      </c>
      <c r="H716" s="6">
        <f t="shared" si="17"/>
        <v>0</v>
      </c>
      <c r="I716" s="6">
        <f t="shared" si="17"/>
        <v>0</v>
      </c>
      <c r="J716" s="80">
        <f t="shared" si="16"/>
        <v>0</v>
      </c>
      <c r="K716" s="7">
        <v>0</v>
      </c>
      <c r="L716" s="7">
        <v>0</v>
      </c>
      <c r="M716" s="27">
        <f>$C$813</f>
        <v>2.1237313755127253E-2</v>
      </c>
      <c r="N716" s="1">
        <f>$E$813</f>
        <v>8.3709568733153633E-2</v>
      </c>
      <c r="O716" s="58" t="s">
        <v>5</v>
      </c>
    </row>
    <row r="717" spans="1:15" ht="20.149999999999999" customHeight="1" x14ac:dyDescent="0.35">
      <c r="A717" s="173"/>
      <c r="B717" s="6"/>
      <c r="C717" s="6"/>
      <c r="D717" s="6"/>
      <c r="E717" s="6"/>
      <c r="F717" s="6"/>
      <c r="G717" s="6"/>
      <c r="H717" s="6"/>
      <c r="I717" s="6"/>
      <c r="J717" s="80">
        <f>M717+N717</f>
        <v>62.144742930637904</v>
      </c>
      <c r="K717" s="6">
        <v>6.39</v>
      </c>
      <c r="L717" s="148">
        <v>2.41</v>
      </c>
      <c r="M717" s="32">
        <f>F716*M716*K717</f>
        <v>31.076773591015261</v>
      </c>
      <c r="N717" s="33">
        <f>G716*N716*L717</f>
        <v>31.067969339622643</v>
      </c>
      <c r="O717" s="58"/>
    </row>
    <row r="718" spans="1:15" ht="20.149999999999999" customHeight="1" x14ac:dyDescent="0.35">
      <c r="A718" s="175">
        <v>384</v>
      </c>
      <c r="B718" s="4">
        <v>3385</v>
      </c>
      <c r="C718" s="4">
        <v>3410</v>
      </c>
      <c r="D718" s="4">
        <v>1584</v>
      </c>
      <c r="E718" s="4">
        <v>1605</v>
      </c>
      <c r="F718" s="4">
        <f>C718-B718</f>
        <v>25</v>
      </c>
      <c r="G718" s="4">
        <f>E718-D718</f>
        <v>21</v>
      </c>
      <c r="H718" s="8">
        <f t="shared" si="17"/>
        <v>159.75</v>
      </c>
      <c r="I718" s="8">
        <f t="shared" si="17"/>
        <v>50.61</v>
      </c>
      <c r="J718" s="81">
        <f t="shared" si="16"/>
        <v>210.36</v>
      </c>
      <c r="K718" s="4">
        <v>6.39</v>
      </c>
      <c r="L718" s="4">
        <v>2.41</v>
      </c>
      <c r="M718" s="30">
        <f>$C$813</f>
        <v>2.1237313755127253E-2</v>
      </c>
      <c r="N718" s="47">
        <f>$E$813</f>
        <v>8.3709568733153633E-2</v>
      </c>
      <c r="O718" s="54"/>
    </row>
    <row r="719" spans="1:15" ht="20.149999999999999" customHeight="1" x14ac:dyDescent="0.35">
      <c r="A719" s="175"/>
      <c r="B719" s="4"/>
      <c r="C719" s="4"/>
      <c r="D719" s="4"/>
      <c r="E719" s="4"/>
      <c r="F719" s="4"/>
      <c r="G719" s="4"/>
      <c r="H719" s="8"/>
      <c r="I719" s="8"/>
      <c r="J719" s="81">
        <f>M719+N719</f>
        <v>7.6292021459664845</v>
      </c>
      <c r="K719" s="4">
        <v>6.39</v>
      </c>
      <c r="L719" s="4">
        <v>2.41</v>
      </c>
      <c r="M719" s="40">
        <f>F718*M718*K719</f>
        <v>3.3926608723815783</v>
      </c>
      <c r="N719" s="41">
        <f>G718*N718*L719</f>
        <v>4.2365412735849057</v>
      </c>
      <c r="O719" s="54"/>
    </row>
    <row r="720" spans="1:15" ht="20.149999999999999" customHeight="1" x14ac:dyDescent="0.35">
      <c r="A720" s="175">
        <v>385</v>
      </c>
      <c r="B720" s="4">
        <v>6927</v>
      </c>
      <c r="C720" s="4">
        <v>7350</v>
      </c>
      <c r="D720" s="4">
        <v>2813</v>
      </c>
      <c r="E720" s="4">
        <v>2967</v>
      </c>
      <c r="F720" s="4">
        <f>C720-B720</f>
        <v>423</v>
      </c>
      <c r="G720" s="4">
        <f>E720-D720</f>
        <v>154</v>
      </c>
      <c r="H720" s="8">
        <f t="shared" si="17"/>
        <v>2702.97</v>
      </c>
      <c r="I720" s="8">
        <f t="shared" si="17"/>
        <v>371.14000000000004</v>
      </c>
      <c r="J720" s="81">
        <f t="shared" si="16"/>
        <v>3074.1099999999997</v>
      </c>
      <c r="K720" s="4">
        <v>6.39</v>
      </c>
      <c r="L720" s="4">
        <v>2.41</v>
      </c>
      <c r="M720" s="28">
        <f>$C$813</f>
        <v>2.1237313755127253E-2</v>
      </c>
      <c r="N720" s="3">
        <f>$E$813</f>
        <v>8.3709568733153633E-2</v>
      </c>
      <c r="O720" s="54"/>
    </row>
    <row r="721" spans="1:15" ht="20.149999999999999" customHeight="1" x14ac:dyDescent="0.35">
      <c r="A721" s="177"/>
      <c r="B721" s="4"/>
      <c r="C721" s="4"/>
      <c r="D721" s="4"/>
      <c r="E721" s="4"/>
      <c r="F721" s="4"/>
      <c r="G721" s="4"/>
      <c r="H721" s="8"/>
      <c r="I721" s="8"/>
      <c r="J721" s="81">
        <f>M721+N721</f>
        <v>88.471791300318955</v>
      </c>
      <c r="K721" s="4">
        <v>6.39</v>
      </c>
      <c r="L721" s="4">
        <v>2.41</v>
      </c>
      <c r="M721" s="40">
        <f>F720*M720*K721</f>
        <v>57.403821960696312</v>
      </c>
      <c r="N721" s="41">
        <f>G720*N720*L721</f>
        <v>31.067969339622643</v>
      </c>
      <c r="O721" s="54"/>
    </row>
    <row r="722" spans="1:15" ht="20.149999999999999" customHeight="1" x14ac:dyDescent="0.35">
      <c r="A722" s="175">
        <v>386</v>
      </c>
      <c r="B722" s="4">
        <v>13794</v>
      </c>
      <c r="C722" s="4">
        <v>14512</v>
      </c>
      <c r="D722" s="4">
        <v>7582</v>
      </c>
      <c r="E722" s="4">
        <v>7901</v>
      </c>
      <c r="F722" s="4">
        <f>C722-B722</f>
        <v>718</v>
      </c>
      <c r="G722" s="4">
        <f>E722-D722</f>
        <v>319</v>
      </c>
      <c r="H722" s="8">
        <f t="shared" si="17"/>
        <v>4588.0199999999995</v>
      </c>
      <c r="I722" s="8">
        <f t="shared" si="17"/>
        <v>768.79000000000008</v>
      </c>
      <c r="J722" s="81">
        <f t="shared" si="16"/>
        <v>5356.8099999999995</v>
      </c>
      <c r="K722" s="4">
        <v>6.39</v>
      </c>
      <c r="L722" s="4">
        <v>2.41</v>
      </c>
      <c r="M722" s="28">
        <f>$C$813</f>
        <v>2.1237313755127253E-2</v>
      </c>
      <c r="N722" s="3">
        <f>$E$813</f>
        <v>8.3709568733153633E-2</v>
      </c>
      <c r="O722" s="54"/>
    </row>
    <row r="723" spans="1:15" ht="20.149999999999999" customHeight="1" x14ac:dyDescent="0.35">
      <c r="A723" s="175"/>
      <c r="B723" s="4"/>
      <c r="C723" s="4"/>
      <c r="D723" s="4"/>
      <c r="E723" s="4"/>
      <c r="F723" s="4"/>
      <c r="G723" s="4"/>
      <c r="H723" s="8"/>
      <c r="I723" s="8"/>
      <c r="J723" s="81">
        <f>M723+N723</f>
        <v>161.7922996011601</v>
      </c>
      <c r="K723" s="4">
        <v>6.39</v>
      </c>
      <c r="L723" s="4">
        <v>2.41</v>
      </c>
      <c r="M723" s="40">
        <f>F722*M722*K723</f>
        <v>97.43722025479893</v>
      </c>
      <c r="N723" s="41">
        <f>G722*N722*L723</f>
        <v>64.35507934636118</v>
      </c>
      <c r="O723" s="54"/>
    </row>
    <row r="724" spans="1:15" ht="20.149999999999999" customHeight="1" x14ac:dyDescent="0.35">
      <c r="A724" s="175"/>
      <c r="B724" s="4"/>
      <c r="C724" s="4"/>
      <c r="D724" s="4"/>
      <c r="E724" s="4"/>
      <c r="F724" s="4">
        <f>C724-B724</f>
        <v>0</v>
      </c>
      <c r="G724" s="4">
        <f>E724-D724</f>
        <v>0</v>
      </c>
      <c r="H724" s="8">
        <f t="shared" si="17"/>
        <v>0</v>
      </c>
      <c r="I724" s="8">
        <f t="shared" si="17"/>
        <v>0</v>
      </c>
      <c r="J724" s="81">
        <f t="shared" si="16"/>
        <v>0</v>
      </c>
      <c r="K724" s="4">
        <v>6.39</v>
      </c>
      <c r="L724" s="4">
        <v>2.41</v>
      </c>
      <c r="M724" s="28">
        <f>$C$813</f>
        <v>2.1237313755127253E-2</v>
      </c>
      <c r="N724" s="3">
        <f>$E$813</f>
        <v>8.3709568733153633E-2</v>
      </c>
      <c r="O724" s="54"/>
    </row>
    <row r="725" spans="1:15" ht="20.149999999999999" customHeight="1" x14ac:dyDescent="0.35">
      <c r="A725" s="190"/>
      <c r="B725" s="4"/>
      <c r="C725" s="4"/>
      <c r="D725" s="4"/>
      <c r="E725" s="4"/>
      <c r="F725" s="4"/>
      <c r="G725" s="4"/>
      <c r="H725" s="8"/>
      <c r="I725" s="8"/>
      <c r="J725" s="81">
        <f>M725+N725</f>
        <v>0</v>
      </c>
      <c r="K725" s="4">
        <v>6.39</v>
      </c>
      <c r="L725" s="4">
        <v>2.41</v>
      </c>
      <c r="M725" s="40">
        <f>F724*M724*K725</f>
        <v>0</v>
      </c>
      <c r="N725" s="41">
        <f>G724*N724*L725</f>
        <v>0</v>
      </c>
      <c r="O725" s="54"/>
    </row>
    <row r="726" spans="1:15" ht="20.149999999999999" customHeight="1" x14ac:dyDescent="0.35">
      <c r="A726" s="175">
        <v>387</v>
      </c>
      <c r="B726" s="4">
        <v>2811</v>
      </c>
      <c r="C726" s="4">
        <v>2811</v>
      </c>
      <c r="D726" s="4">
        <v>1368</v>
      </c>
      <c r="E726" s="4">
        <v>1368</v>
      </c>
      <c r="F726" s="4">
        <f>C726-B726</f>
        <v>0</v>
      </c>
      <c r="G726" s="4">
        <f>E726-D726</f>
        <v>0</v>
      </c>
      <c r="H726" s="8">
        <f t="shared" si="17"/>
        <v>0</v>
      </c>
      <c r="I726" s="8">
        <f t="shared" si="17"/>
        <v>0</v>
      </c>
      <c r="J726" s="81">
        <f t="shared" si="16"/>
        <v>0</v>
      </c>
      <c r="K726" s="4">
        <v>6.39</v>
      </c>
      <c r="L726" s="4">
        <v>2.41</v>
      </c>
      <c r="M726" s="28">
        <f>$C$813</f>
        <v>2.1237313755127253E-2</v>
      </c>
      <c r="N726" s="3">
        <f>$E$813</f>
        <v>8.3709568733153633E-2</v>
      </c>
      <c r="O726" s="54"/>
    </row>
    <row r="727" spans="1:15" ht="20.149999999999999" customHeight="1" x14ac:dyDescent="0.35">
      <c r="A727" s="175"/>
      <c r="B727" s="4"/>
      <c r="C727" s="4"/>
      <c r="D727" s="4"/>
      <c r="E727" s="4"/>
      <c r="F727" s="4"/>
      <c r="G727" s="4"/>
      <c r="H727" s="8"/>
      <c r="I727" s="8"/>
      <c r="J727" s="81">
        <f>M727+N727</f>
        <v>0</v>
      </c>
      <c r="K727" s="4">
        <v>6.39</v>
      </c>
      <c r="L727" s="4">
        <v>2.41</v>
      </c>
      <c r="M727" s="40">
        <f>F726*M726*K727</f>
        <v>0</v>
      </c>
      <c r="N727" s="41">
        <f>G726*N726*L727</f>
        <v>0</v>
      </c>
      <c r="O727" s="54"/>
    </row>
    <row r="728" spans="1:15" ht="20.149999999999999" customHeight="1" x14ac:dyDescent="0.35">
      <c r="A728" s="175">
        <v>388</v>
      </c>
      <c r="B728" s="4">
        <v>9425</v>
      </c>
      <c r="C728" s="4">
        <v>9428</v>
      </c>
      <c r="D728" s="4">
        <v>3539</v>
      </c>
      <c r="E728" s="4">
        <v>3560</v>
      </c>
      <c r="F728" s="4">
        <f>C728-B728</f>
        <v>3</v>
      </c>
      <c r="G728" s="4">
        <f>E728-D728</f>
        <v>21</v>
      </c>
      <c r="H728" s="8">
        <f t="shared" si="17"/>
        <v>19.169999999999998</v>
      </c>
      <c r="I728" s="8">
        <f t="shared" si="17"/>
        <v>50.61</v>
      </c>
      <c r="J728" s="81">
        <f t="shared" si="16"/>
        <v>69.78</v>
      </c>
      <c r="K728" s="4">
        <v>6.39</v>
      </c>
      <c r="L728" s="4">
        <v>2.41</v>
      </c>
      <c r="M728" s="28">
        <f>$C$813</f>
        <v>2.1237313755127253E-2</v>
      </c>
      <c r="N728" s="3">
        <f>$E$813</f>
        <v>8.3709568733153633E-2</v>
      </c>
      <c r="O728" s="54"/>
    </row>
    <row r="729" spans="1:15" ht="20.149999999999999" customHeight="1" x14ac:dyDescent="0.35">
      <c r="A729" s="175"/>
      <c r="B729" s="4"/>
      <c r="C729" s="4"/>
      <c r="D729" s="4"/>
      <c r="E729" s="4"/>
      <c r="F729" s="4"/>
      <c r="G729" s="4"/>
      <c r="H729" s="8"/>
      <c r="I729" s="8"/>
      <c r="J729" s="81">
        <f>M729+N729</f>
        <v>4.643660578270695</v>
      </c>
      <c r="K729" s="4">
        <v>6.39</v>
      </c>
      <c r="L729" s="4">
        <v>2.41</v>
      </c>
      <c r="M729" s="40">
        <f>F728*M728*K729</f>
        <v>0.40711930468578944</v>
      </c>
      <c r="N729" s="41">
        <f>G728*N728*L729</f>
        <v>4.2365412735849057</v>
      </c>
      <c r="O729" s="54"/>
    </row>
    <row r="730" spans="1:15" s="24" customFormat="1" ht="20.149999999999999" customHeight="1" x14ac:dyDescent="0.35">
      <c r="A730" s="176">
        <v>389</v>
      </c>
      <c r="B730" s="8">
        <v>966</v>
      </c>
      <c r="C730" s="8">
        <v>966</v>
      </c>
      <c r="D730" s="8">
        <v>577</v>
      </c>
      <c r="E730" s="8">
        <v>577</v>
      </c>
      <c r="F730" s="8">
        <f>C730-B730</f>
        <v>0</v>
      </c>
      <c r="G730" s="8">
        <f>E730-D730</f>
        <v>0</v>
      </c>
      <c r="H730" s="8">
        <f t="shared" si="17"/>
        <v>0</v>
      </c>
      <c r="I730" s="8">
        <f t="shared" si="17"/>
        <v>0</v>
      </c>
      <c r="J730" s="82">
        <f t="shared" si="16"/>
        <v>0</v>
      </c>
      <c r="K730" s="4">
        <v>6.39</v>
      </c>
      <c r="L730" s="4">
        <v>2.41</v>
      </c>
      <c r="M730" s="30">
        <f>$C$813</f>
        <v>2.1237313755127253E-2</v>
      </c>
      <c r="N730" s="47">
        <f>$E$813</f>
        <v>8.3709568733153633E-2</v>
      </c>
      <c r="O730" s="59"/>
    </row>
    <row r="731" spans="1:15" s="24" customFormat="1" ht="20.149999999999999" customHeight="1" x14ac:dyDescent="0.35">
      <c r="A731" s="176"/>
      <c r="B731" s="8"/>
      <c r="C731" s="8"/>
      <c r="D731" s="8"/>
      <c r="E731" s="8"/>
      <c r="F731" s="8"/>
      <c r="G731" s="8"/>
      <c r="H731" s="8"/>
      <c r="I731" s="8"/>
      <c r="J731" s="82">
        <f>M731+N731</f>
        <v>0</v>
      </c>
      <c r="K731" s="4">
        <v>6.39</v>
      </c>
      <c r="L731" s="4">
        <v>2.41</v>
      </c>
      <c r="M731" s="50">
        <f>F730*M730*K731</f>
        <v>0</v>
      </c>
      <c r="N731" s="96">
        <f>G730*N730*L731</f>
        <v>0</v>
      </c>
      <c r="O731" s="59"/>
    </row>
    <row r="732" spans="1:15" s="24" customFormat="1" ht="20.149999999999999" customHeight="1" x14ac:dyDescent="0.35">
      <c r="A732" s="176">
        <v>390</v>
      </c>
      <c r="B732" s="8">
        <v>7782</v>
      </c>
      <c r="C732" s="8">
        <v>7981</v>
      </c>
      <c r="D732" s="8">
        <v>6743</v>
      </c>
      <c r="E732" s="8">
        <v>6876</v>
      </c>
      <c r="F732" s="8">
        <f>C732-B732</f>
        <v>199</v>
      </c>
      <c r="G732" s="8">
        <f>E732-D732</f>
        <v>133</v>
      </c>
      <c r="H732" s="8">
        <f t="shared" si="17"/>
        <v>1271.6099999999999</v>
      </c>
      <c r="I732" s="8">
        <f t="shared" si="17"/>
        <v>320.53000000000003</v>
      </c>
      <c r="J732" s="82">
        <f t="shared" si="16"/>
        <v>1592.1399999999999</v>
      </c>
      <c r="K732" s="4">
        <v>6.39</v>
      </c>
      <c r="L732" s="4">
        <v>2.41</v>
      </c>
      <c r="M732" s="30">
        <f>$C$813</f>
        <v>2.1237313755127253E-2</v>
      </c>
      <c r="N732" s="47">
        <f>$E$813</f>
        <v>8.3709568733153633E-2</v>
      </c>
      <c r="O732" s="138" t="s">
        <v>26</v>
      </c>
    </row>
    <row r="733" spans="1:15" s="24" customFormat="1" ht="20.149999999999999" customHeight="1" x14ac:dyDescent="0.35">
      <c r="A733" s="195"/>
      <c r="B733" s="8"/>
      <c r="C733" s="8"/>
      <c r="D733" s="8"/>
      <c r="E733" s="8"/>
      <c r="F733" s="8"/>
      <c r="G733" s="8"/>
      <c r="H733" s="8"/>
      <c r="I733" s="8"/>
      <c r="J733" s="82">
        <f>M733+N733</f>
        <v>53.837008610195099</v>
      </c>
      <c r="K733" s="4">
        <v>6.39</v>
      </c>
      <c r="L733" s="4">
        <v>2.41</v>
      </c>
      <c r="M733" s="50">
        <f>F732*M732*K733</f>
        <v>27.005580544157365</v>
      </c>
      <c r="N733" s="96">
        <f>G732*N732*L733</f>
        <v>26.831428066037738</v>
      </c>
      <c r="O733" s="59"/>
    </row>
    <row r="734" spans="1:15" ht="20.149999999999999" customHeight="1" x14ac:dyDescent="0.35">
      <c r="A734" s="177">
        <v>391</v>
      </c>
      <c r="B734" s="4">
        <v>9</v>
      </c>
      <c r="C734" s="4">
        <v>9</v>
      </c>
      <c r="D734" s="4">
        <v>1</v>
      </c>
      <c r="E734" s="4">
        <v>1</v>
      </c>
      <c r="F734" s="4">
        <f>C734-B734</f>
        <v>0</v>
      </c>
      <c r="G734" s="4">
        <f>E734-D734</f>
        <v>0</v>
      </c>
      <c r="H734" s="8">
        <f t="shared" si="17"/>
        <v>0</v>
      </c>
      <c r="I734" s="8">
        <f t="shared" si="17"/>
        <v>0</v>
      </c>
      <c r="J734" s="81">
        <f t="shared" si="16"/>
        <v>0</v>
      </c>
      <c r="K734" s="4">
        <v>6.39</v>
      </c>
      <c r="L734" s="4">
        <v>2.41</v>
      </c>
      <c r="M734" s="28">
        <f>$C$813</f>
        <v>2.1237313755127253E-2</v>
      </c>
      <c r="N734" s="3">
        <f>$E$813</f>
        <v>8.3709568733153633E-2</v>
      </c>
      <c r="O734" s="54"/>
    </row>
    <row r="735" spans="1:15" ht="20.149999999999999" customHeight="1" x14ac:dyDescent="0.35">
      <c r="A735" s="177"/>
      <c r="B735" s="4"/>
      <c r="C735" s="4"/>
      <c r="D735" s="4"/>
      <c r="E735" s="4"/>
      <c r="F735" s="4"/>
      <c r="G735" s="4"/>
      <c r="H735" s="8"/>
      <c r="I735" s="8"/>
      <c r="J735" s="81">
        <f>M735+N735</f>
        <v>0</v>
      </c>
      <c r="K735" s="4">
        <v>6.39</v>
      </c>
      <c r="L735" s="4">
        <v>2.41</v>
      </c>
      <c r="M735" s="40">
        <f>F734*M734*K735</f>
        <v>0</v>
      </c>
      <c r="N735" s="41">
        <f>G734*N734*L735</f>
        <v>0</v>
      </c>
      <c r="O735" s="54"/>
    </row>
    <row r="736" spans="1:15" ht="20.149999999999999" customHeight="1" x14ac:dyDescent="0.35">
      <c r="A736" s="175">
        <v>392</v>
      </c>
      <c r="B736" s="4">
        <v>7689</v>
      </c>
      <c r="C736" s="4">
        <v>7855</v>
      </c>
      <c r="D736" s="4">
        <v>1670</v>
      </c>
      <c r="E736" s="4">
        <v>1702</v>
      </c>
      <c r="F736" s="4">
        <f>C736-B736</f>
        <v>166</v>
      </c>
      <c r="G736" s="4">
        <f>E736-D736</f>
        <v>32</v>
      </c>
      <c r="H736" s="8">
        <f t="shared" si="17"/>
        <v>1060.74</v>
      </c>
      <c r="I736" s="8">
        <f t="shared" si="17"/>
        <v>77.12</v>
      </c>
      <c r="J736" s="81">
        <f t="shared" si="16"/>
        <v>1137.8600000000001</v>
      </c>
      <c r="K736" s="4">
        <v>6.39</v>
      </c>
      <c r="L736" s="4">
        <v>2.41</v>
      </c>
      <c r="M736" s="28">
        <f>$C$813</f>
        <v>2.1237313755127253E-2</v>
      </c>
      <c r="N736" s="3">
        <f>$E$813</f>
        <v>8.3709568733153633E-2</v>
      </c>
      <c r="O736" s="54"/>
    </row>
    <row r="737" spans="1:15" ht="20.149999999999999" customHeight="1" x14ac:dyDescent="0.35">
      <c r="A737" s="175"/>
      <c r="B737" s="4"/>
      <c r="C737" s="4"/>
      <c r="D737" s="4"/>
      <c r="E737" s="4"/>
      <c r="F737" s="4"/>
      <c r="G737" s="4"/>
      <c r="H737" s="8"/>
      <c r="I737" s="8"/>
      <c r="J737" s="81">
        <f>M737+N737</f>
        <v>28.982950133314489</v>
      </c>
      <c r="K737" s="4">
        <v>6.39</v>
      </c>
      <c r="L737" s="4">
        <v>2.41</v>
      </c>
      <c r="M737" s="40">
        <f>F736*M736*K737</f>
        <v>22.527268192613683</v>
      </c>
      <c r="N737" s="41">
        <f>G736*N736*L737</f>
        <v>6.4556819407008081</v>
      </c>
      <c r="O737" s="54"/>
    </row>
    <row r="738" spans="1:15" ht="20.149999999999999" customHeight="1" x14ac:dyDescent="0.35">
      <c r="A738" s="175">
        <v>393</v>
      </c>
      <c r="B738" s="4">
        <v>3918</v>
      </c>
      <c r="C738" s="4">
        <v>3944</v>
      </c>
      <c r="D738" s="4">
        <v>1387</v>
      </c>
      <c r="E738" s="4">
        <v>1399</v>
      </c>
      <c r="F738" s="4">
        <f>C738-B738</f>
        <v>26</v>
      </c>
      <c r="G738" s="4">
        <f>E738-D738</f>
        <v>12</v>
      </c>
      <c r="H738" s="8">
        <f t="shared" si="17"/>
        <v>166.14</v>
      </c>
      <c r="I738" s="8">
        <f t="shared" si="17"/>
        <v>28.92</v>
      </c>
      <c r="J738" s="81">
        <f t="shared" si="16"/>
        <v>195.06</v>
      </c>
      <c r="K738" s="4">
        <v>6.39</v>
      </c>
      <c r="L738" s="4">
        <v>2.41</v>
      </c>
      <c r="M738" s="28">
        <f>$C$813</f>
        <v>2.1237313755127253E-2</v>
      </c>
      <c r="N738" s="3">
        <f>$E$813</f>
        <v>8.3709568733153633E-2</v>
      </c>
      <c r="O738" s="54"/>
    </row>
    <row r="739" spans="1:15" ht="20.149999999999999" customHeight="1" x14ac:dyDescent="0.35">
      <c r="A739" s="175"/>
      <c r="B739" s="4"/>
      <c r="C739" s="4"/>
      <c r="D739" s="4"/>
      <c r="E739" s="4"/>
      <c r="F739" s="4"/>
      <c r="G739" s="4"/>
      <c r="H739" s="8"/>
      <c r="I739" s="8"/>
      <c r="J739" s="81">
        <f>M739+N739</f>
        <v>5.9492480350396448</v>
      </c>
      <c r="K739" s="4">
        <v>6.39</v>
      </c>
      <c r="L739" s="4">
        <v>2.41</v>
      </c>
      <c r="M739" s="40">
        <f>F738*M738*K739</f>
        <v>3.5283673072768416</v>
      </c>
      <c r="N739" s="41">
        <f>G738*N738*L739</f>
        <v>2.4208807277628033</v>
      </c>
      <c r="O739" s="54"/>
    </row>
    <row r="740" spans="1:15" ht="20.149999999999999" customHeight="1" x14ac:dyDescent="0.35">
      <c r="A740" s="175">
        <v>395</v>
      </c>
      <c r="B740" s="4">
        <v>440</v>
      </c>
      <c r="C740" s="4">
        <v>440</v>
      </c>
      <c r="D740" s="4">
        <v>80</v>
      </c>
      <c r="E740" s="4">
        <v>80</v>
      </c>
      <c r="F740" s="4">
        <f>C740-B740</f>
        <v>0</v>
      </c>
      <c r="G740" s="4">
        <f>E740-D740</f>
        <v>0</v>
      </c>
      <c r="H740" s="8">
        <f t="shared" si="17"/>
        <v>0</v>
      </c>
      <c r="I740" s="8">
        <f t="shared" si="17"/>
        <v>0</v>
      </c>
      <c r="J740" s="81">
        <f t="shared" si="16"/>
        <v>0</v>
      </c>
      <c r="K740" s="4">
        <v>6.39</v>
      </c>
      <c r="L740" s="4">
        <v>2.41</v>
      </c>
      <c r="M740" s="28">
        <f>$C$813</f>
        <v>2.1237313755127253E-2</v>
      </c>
      <c r="N740" s="3">
        <f>$E$813</f>
        <v>8.3709568733153633E-2</v>
      </c>
      <c r="O740" s="54"/>
    </row>
    <row r="741" spans="1:15" ht="20.149999999999999" customHeight="1" x14ac:dyDescent="0.35">
      <c r="A741" s="175"/>
      <c r="B741" s="4"/>
      <c r="C741" s="4"/>
      <c r="D741" s="4"/>
      <c r="E741" s="4"/>
      <c r="F741" s="4"/>
      <c r="G741" s="4"/>
      <c r="H741" s="8"/>
      <c r="I741" s="8"/>
      <c r="J741" s="81">
        <f>M741+N741</f>
        <v>0</v>
      </c>
      <c r="K741" s="4">
        <v>6.39</v>
      </c>
      <c r="L741" s="4">
        <v>2.41</v>
      </c>
      <c r="M741" s="40">
        <f>F740*M740*K741</f>
        <v>0</v>
      </c>
      <c r="N741" s="41">
        <f>G740*N740*L741</f>
        <v>0</v>
      </c>
      <c r="O741" s="54"/>
    </row>
    <row r="742" spans="1:15" ht="20.149999999999999" customHeight="1" x14ac:dyDescent="0.35">
      <c r="A742" s="175">
        <v>396</v>
      </c>
      <c r="B742" s="4">
        <v>38731</v>
      </c>
      <c r="C742" s="4">
        <v>38998</v>
      </c>
      <c r="D742" s="4">
        <v>12538</v>
      </c>
      <c r="E742" s="4">
        <v>12604</v>
      </c>
      <c r="F742" s="4">
        <f>C742-B742</f>
        <v>267</v>
      </c>
      <c r="G742" s="4">
        <f>E742-D742</f>
        <v>66</v>
      </c>
      <c r="H742" s="8">
        <f t="shared" si="17"/>
        <v>1706.1299999999999</v>
      </c>
      <c r="I742" s="8">
        <f t="shared" si="17"/>
        <v>159.06</v>
      </c>
      <c r="J742" s="81">
        <f t="shared" si="16"/>
        <v>1865.1899999999998</v>
      </c>
      <c r="K742" s="4">
        <v>6.39</v>
      </c>
      <c r="L742" s="4">
        <v>2.41</v>
      </c>
      <c r="M742" s="28">
        <f>$C$813</f>
        <v>2.1237313755127253E-2</v>
      </c>
      <c r="N742" s="3">
        <f>$E$813</f>
        <v>8.3709568733153633E-2</v>
      </c>
      <c r="O742" s="54"/>
    </row>
    <row r="743" spans="1:15" ht="20.149999999999999" customHeight="1" x14ac:dyDescent="0.35">
      <c r="A743" s="175"/>
      <c r="B743" s="4"/>
      <c r="C743" s="4"/>
      <c r="D743" s="4"/>
      <c r="E743" s="4"/>
      <c r="F743" s="4"/>
      <c r="G743" s="4"/>
      <c r="H743" s="8"/>
      <c r="I743" s="8"/>
      <c r="J743" s="81">
        <f>M743+N743</f>
        <v>49.548462119730672</v>
      </c>
      <c r="K743" s="4">
        <v>6.39</v>
      </c>
      <c r="L743" s="4">
        <v>2.41</v>
      </c>
      <c r="M743" s="40">
        <f>F742*M742*K743</f>
        <v>36.233618117035256</v>
      </c>
      <c r="N743" s="41">
        <f>G742*N742*L743</f>
        <v>13.314844002695418</v>
      </c>
      <c r="O743" s="54"/>
    </row>
    <row r="744" spans="1:15" ht="20.149999999999999" customHeight="1" x14ac:dyDescent="0.35">
      <c r="A744" s="175">
        <v>397</v>
      </c>
      <c r="B744" s="4">
        <v>6037</v>
      </c>
      <c r="C744" s="4">
        <v>6136</v>
      </c>
      <c r="D744" s="4">
        <v>2216</v>
      </c>
      <c r="E744" s="4">
        <v>2242</v>
      </c>
      <c r="F744" s="4">
        <f>C744-B744</f>
        <v>99</v>
      </c>
      <c r="G744" s="4">
        <f>E744-D744</f>
        <v>26</v>
      </c>
      <c r="H744" s="8">
        <f t="shared" si="17"/>
        <v>632.61</v>
      </c>
      <c r="I744" s="8">
        <f t="shared" si="17"/>
        <v>62.660000000000004</v>
      </c>
      <c r="J744" s="81">
        <f t="shared" si="16"/>
        <v>695.27</v>
      </c>
      <c r="K744" s="4">
        <v>6.39</v>
      </c>
      <c r="L744" s="4">
        <v>2.41</v>
      </c>
      <c r="M744" s="28">
        <f>$C$813</f>
        <v>2.1237313755127253E-2</v>
      </c>
      <c r="N744" s="3">
        <f>$E$813</f>
        <v>8.3709568733153633E-2</v>
      </c>
      <c r="O744" s="54"/>
    </row>
    <row r="745" spans="1:15" ht="20.149999999999999" customHeight="1" x14ac:dyDescent="0.35">
      <c r="A745" s="175"/>
      <c r="B745" s="4"/>
      <c r="C745" s="4"/>
      <c r="D745" s="4"/>
      <c r="E745" s="4"/>
      <c r="F745" s="4"/>
      <c r="G745" s="4"/>
      <c r="H745" s="8"/>
      <c r="I745" s="8"/>
      <c r="J745" s="81">
        <f>M745+N745</f>
        <v>18.68017863145046</v>
      </c>
      <c r="K745" s="4">
        <v>6.39</v>
      </c>
      <c r="L745" s="4">
        <v>2.41</v>
      </c>
      <c r="M745" s="40">
        <f>F744*M744*K745</f>
        <v>13.434937054631051</v>
      </c>
      <c r="N745" s="41">
        <f>G744*N744*L745</f>
        <v>5.2452415768194065</v>
      </c>
      <c r="O745" s="54"/>
    </row>
    <row r="746" spans="1:15" ht="20.149999999999999" customHeight="1" x14ac:dyDescent="0.35">
      <c r="A746" s="176">
        <v>398</v>
      </c>
      <c r="B746" s="4">
        <v>4913</v>
      </c>
      <c r="C746" s="4">
        <v>4913</v>
      </c>
      <c r="D746" s="4">
        <v>1095</v>
      </c>
      <c r="E746" s="4">
        <v>1095</v>
      </c>
      <c r="F746" s="4">
        <f>C746-B746</f>
        <v>0</v>
      </c>
      <c r="G746" s="4">
        <f>E746-D746</f>
        <v>0</v>
      </c>
      <c r="H746" s="8">
        <f t="shared" si="17"/>
        <v>0</v>
      </c>
      <c r="I746" s="8">
        <f t="shared" si="17"/>
        <v>0</v>
      </c>
      <c r="J746" s="81">
        <f t="shared" si="16"/>
        <v>0</v>
      </c>
      <c r="K746" s="4">
        <v>6.39</v>
      </c>
      <c r="L746" s="4">
        <v>2.41</v>
      </c>
      <c r="M746" s="28">
        <f>$C$813</f>
        <v>2.1237313755127253E-2</v>
      </c>
      <c r="N746" s="3">
        <f>$E$813</f>
        <v>8.3709568733153633E-2</v>
      </c>
      <c r="O746" s="54"/>
    </row>
    <row r="747" spans="1:15" ht="20.149999999999999" customHeight="1" x14ac:dyDescent="0.35">
      <c r="A747" s="176"/>
      <c r="B747" s="4"/>
      <c r="C747" s="149"/>
      <c r="D747" s="4"/>
      <c r="E747" s="149"/>
      <c r="F747" s="4"/>
      <c r="G747" s="4"/>
      <c r="H747" s="8"/>
      <c r="I747" s="8"/>
      <c r="J747" s="81">
        <f>M747+N747</f>
        <v>0</v>
      </c>
      <c r="K747" s="4">
        <v>6.39</v>
      </c>
      <c r="L747" s="4">
        <v>2.41</v>
      </c>
      <c r="M747" s="40">
        <f>F746*M746*K747</f>
        <v>0</v>
      </c>
      <c r="N747" s="41">
        <f>G746*N746*L747</f>
        <v>0</v>
      </c>
      <c r="O747" s="54"/>
    </row>
    <row r="748" spans="1:15" ht="20.149999999999999" customHeight="1" x14ac:dyDescent="0.35">
      <c r="A748" s="196">
        <v>399</v>
      </c>
      <c r="B748" s="156">
        <v>13449</v>
      </c>
      <c r="C748" s="163">
        <v>15928</v>
      </c>
      <c r="D748" s="156">
        <v>7473</v>
      </c>
      <c r="E748" s="163">
        <v>8823</v>
      </c>
      <c r="F748" s="156">
        <f>C748-B748</f>
        <v>2479</v>
      </c>
      <c r="G748" s="156">
        <f>E748-D748</f>
        <v>1350</v>
      </c>
      <c r="H748" s="156">
        <f t="shared" si="17"/>
        <v>0</v>
      </c>
      <c r="I748" s="156">
        <f t="shared" si="17"/>
        <v>0</v>
      </c>
      <c r="J748" s="157">
        <f t="shared" si="16"/>
        <v>0</v>
      </c>
      <c r="K748" s="156">
        <v>0</v>
      </c>
      <c r="L748" s="156">
        <v>0</v>
      </c>
      <c r="M748" s="158">
        <f>$C$813</f>
        <v>2.1237313755127253E-2</v>
      </c>
      <c r="N748" s="159">
        <f>$E$813</f>
        <v>8.3709568733153633E-2</v>
      </c>
      <c r="O748" s="160"/>
    </row>
    <row r="749" spans="1:15" ht="20.149999999999999" customHeight="1" x14ac:dyDescent="0.35">
      <c r="A749" s="196"/>
      <c r="B749" s="156"/>
      <c r="C749" s="156"/>
      <c r="D749" s="156"/>
      <c r="E749" s="156"/>
      <c r="F749" s="156"/>
      <c r="G749" s="156"/>
      <c r="H749" s="156"/>
      <c r="I749" s="156"/>
      <c r="J749" s="157">
        <f>M749+N749</f>
        <v>608.76533397867274</v>
      </c>
      <c r="K749" s="156">
        <v>6.39</v>
      </c>
      <c r="L749" s="156">
        <v>2.41</v>
      </c>
      <c r="M749" s="161">
        <f>F748*M748*K749</f>
        <v>336.41625210535733</v>
      </c>
      <c r="N749" s="162">
        <f>G748*N748*L749</f>
        <v>272.34908187331536</v>
      </c>
      <c r="O749" s="160"/>
    </row>
    <row r="750" spans="1:15" ht="20.149999999999999" customHeight="1" x14ac:dyDescent="0.35">
      <c r="A750" s="175">
        <v>400</v>
      </c>
      <c r="B750" s="4">
        <v>4750</v>
      </c>
      <c r="C750" s="4">
        <v>4750</v>
      </c>
      <c r="D750" s="4">
        <v>1491</v>
      </c>
      <c r="E750" s="4">
        <v>1491</v>
      </c>
      <c r="F750" s="4">
        <f>C750-B750</f>
        <v>0</v>
      </c>
      <c r="G750" s="4">
        <f>E750-D750</f>
        <v>0</v>
      </c>
      <c r="H750" s="8">
        <f t="shared" si="17"/>
        <v>0</v>
      </c>
      <c r="I750" s="8">
        <f t="shared" si="17"/>
        <v>0</v>
      </c>
      <c r="J750" s="81">
        <f t="shared" si="16"/>
        <v>0</v>
      </c>
      <c r="K750" s="4">
        <v>6.39</v>
      </c>
      <c r="L750" s="4">
        <v>2.41</v>
      </c>
      <c r="M750" s="28">
        <f>$C$813</f>
        <v>2.1237313755127253E-2</v>
      </c>
      <c r="N750" s="3">
        <f>$E$813</f>
        <v>8.3709568733153633E-2</v>
      </c>
      <c r="O750" s="54" t="s">
        <v>17</v>
      </c>
    </row>
    <row r="751" spans="1:15" ht="20.149999999999999" customHeight="1" x14ac:dyDescent="0.35">
      <c r="A751" s="175"/>
      <c r="B751" s="4"/>
      <c r="C751" s="4"/>
      <c r="D751" s="4"/>
      <c r="E751" s="4"/>
      <c r="F751" s="4"/>
      <c r="G751" s="4"/>
      <c r="H751" s="8"/>
      <c r="I751" s="8"/>
      <c r="J751" s="81">
        <f>M751+N751</f>
        <v>0</v>
      </c>
      <c r="K751" s="4">
        <v>6.39</v>
      </c>
      <c r="L751" s="4">
        <v>2.41</v>
      </c>
      <c r="M751" s="40">
        <f>F750*M750*K751</f>
        <v>0</v>
      </c>
      <c r="N751" s="41">
        <f>G750*N750*L751</f>
        <v>0</v>
      </c>
      <c r="O751" s="54"/>
    </row>
    <row r="752" spans="1:15" ht="20.149999999999999" customHeight="1" x14ac:dyDescent="0.35">
      <c r="A752" s="175">
        <v>401</v>
      </c>
      <c r="B752" s="4">
        <v>11069</v>
      </c>
      <c r="C752" s="4">
        <v>11265</v>
      </c>
      <c r="D752" s="4">
        <v>5230</v>
      </c>
      <c r="E752" s="4">
        <v>5295</v>
      </c>
      <c r="F752" s="4">
        <f>C752-B752</f>
        <v>196</v>
      </c>
      <c r="G752" s="4">
        <f>E752-D752</f>
        <v>65</v>
      </c>
      <c r="H752" s="8">
        <f t="shared" si="17"/>
        <v>1252.4399999999998</v>
      </c>
      <c r="I752" s="8">
        <f t="shared" si="17"/>
        <v>156.65</v>
      </c>
      <c r="J752" s="81">
        <f t="shared" si="16"/>
        <v>1409.09</v>
      </c>
      <c r="K752" s="4">
        <v>6.39</v>
      </c>
      <c r="L752" s="4">
        <v>2.41</v>
      </c>
      <c r="M752" s="28">
        <f>$C$813</f>
        <v>2.1237313755127253E-2</v>
      </c>
      <c r="N752" s="3">
        <f>$E$813</f>
        <v>8.3709568733153633E-2</v>
      </c>
      <c r="O752" s="54"/>
    </row>
    <row r="753" spans="1:15" ht="20.149999999999999" customHeight="1" x14ac:dyDescent="0.35">
      <c r="A753" s="175"/>
      <c r="B753" s="4"/>
      <c r="C753" s="4"/>
      <c r="D753" s="4"/>
      <c r="E753" s="4"/>
      <c r="F753" s="4"/>
      <c r="G753" s="4"/>
      <c r="H753" s="8"/>
      <c r="I753" s="8"/>
      <c r="J753" s="81">
        <f>M753+N753</f>
        <v>39.711565181520093</v>
      </c>
      <c r="K753" s="4">
        <v>6.39</v>
      </c>
      <c r="L753" s="4">
        <v>2.41</v>
      </c>
      <c r="M753" s="40">
        <f>F752*M752*K753</f>
        <v>26.598461239471575</v>
      </c>
      <c r="N753" s="41">
        <f>G752*N752*L753</f>
        <v>13.113103942048518</v>
      </c>
      <c r="O753" s="54"/>
    </row>
    <row r="754" spans="1:15" ht="20.149999999999999" customHeight="1" x14ac:dyDescent="0.35">
      <c r="A754" s="176">
        <v>402</v>
      </c>
      <c r="B754" s="8">
        <v>1808</v>
      </c>
      <c r="C754" s="8">
        <v>1808</v>
      </c>
      <c r="D754" s="8">
        <v>997</v>
      </c>
      <c r="E754" s="8">
        <v>997</v>
      </c>
      <c r="F754" s="8">
        <f>C754-B754</f>
        <v>0</v>
      </c>
      <c r="G754" s="8">
        <f t="shared" ref="G754:G792" si="18">E754-D754</f>
        <v>0</v>
      </c>
      <c r="H754" s="8">
        <f t="shared" si="17"/>
        <v>0</v>
      </c>
      <c r="I754" s="8">
        <f t="shared" si="17"/>
        <v>0</v>
      </c>
      <c r="J754" s="82">
        <f t="shared" si="16"/>
        <v>0</v>
      </c>
      <c r="K754" s="4">
        <v>6.39</v>
      </c>
      <c r="L754" s="4">
        <v>2.41</v>
      </c>
      <c r="M754" s="30">
        <f>$C$813</f>
        <v>2.1237313755127253E-2</v>
      </c>
      <c r="N754" s="47">
        <f>$E$813</f>
        <v>8.3709568733153633E-2</v>
      </c>
      <c r="O754" s="59"/>
    </row>
    <row r="755" spans="1:15" ht="20.149999999999999" customHeight="1" x14ac:dyDescent="0.35">
      <c r="A755" s="176"/>
      <c r="B755" s="8"/>
      <c r="C755" s="8"/>
      <c r="D755" s="8"/>
      <c r="E755" s="8"/>
      <c r="F755" s="8"/>
      <c r="G755" s="8"/>
      <c r="H755" s="8"/>
      <c r="I755" s="8"/>
      <c r="J755" s="82">
        <f>M755+N755</f>
        <v>0</v>
      </c>
      <c r="K755" s="4">
        <v>6.39</v>
      </c>
      <c r="L755" s="4">
        <v>2.41</v>
      </c>
      <c r="M755" s="50">
        <f>F754*M754*K755</f>
        <v>0</v>
      </c>
      <c r="N755" s="96">
        <f>G754*N754*L755</f>
        <v>0</v>
      </c>
      <c r="O755" s="59"/>
    </row>
    <row r="756" spans="1:15" s="24" customFormat="1" ht="20.149999999999999" customHeight="1" x14ac:dyDescent="0.35">
      <c r="A756" s="176">
        <v>403</v>
      </c>
      <c r="B756" s="8">
        <v>7070</v>
      </c>
      <c r="C756" s="8">
        <v>7131</v>
      </c>
      <c r="D756" s="8">
        <v>4100</v>
      </c>
      <c r="E756" s="8">
        <v>4129</v>
      </c>
      <c r="F756" s="8">
        <f>C756-B756</f>
        <v>61</v>
      </c>
      <c r="G756" s="8">
        <f t="shared" si="18"/>
        <v>29</v>
      </c>
      <c r="H756" s="8">
        <f t="shared" si="17"/>
        <v>389.78999999999996</v>
      </c>
      <c r="I756" s="8">
        <f t="shared" si="17"/>
        <v>69.89</v>
      </c>
      <c r="J756" s="82">
        <f t="shared" si="16"/>
        <v>459.67999999999995</v>
      </c>
      <c r="K756" s="4">
        <v>6.39</v>
      </c>
      <c r="L756" s="4">
        <v>2.41</v>
      </c>
      <c r="M756" s="30">
        <f>$C$813</f>
        <v>2.1237313755127253E-2</v>
      </c>
      <c r="N756" s="47">
        <f>$E$813</f>
        <v>8.3709568733153633E-2</v>
      </c>
      <c r="O756" s="59"/>
    </row>
    <row r="757" spans="1:15" s="24" customFormat="1" ht="20.149999999999999" customHeight="1" x14ac:dyDescent="0.35">
      <c r="A757" s="176"/>
      <c r="B757" s="8"/>
      <c r="C757" s="8"/>
      <c r="D757" s="8"/>
      <c r="E757" s="8"/>
      <c r="F757" s="8"/>
      <c r="G757" s="8"/>
      <c r="H757" s="8"/>
      <c r="I757" s="8"/>
      <c r="J757" s="82">
        <f>M757+N757</f>
        <v>14.128554287371161</v>
      </c>
      <c r="K757" s="4">
        <v>6.39</v>
      </c>
      <c r="L757" s="4">
        <v>2.41</v>
      </c>
      <c r="M757" s="50">
        <f>F756*M756*K757</f>
        <v>8.2780925286110527</v>
      </c>
      <c r="N757" s="96">
        <f>G756*N756*L757</f>
        <v>5.8504617587601082</v>
      </c>
      <c r="O757" s="59" t="s">
        <v>35</v>
      </c>
    </row>
    <row r="758" spans="1:15" ht="20.149999999999999" customHeight="1" x14ac:dyDescent="0.35">
      <c r="A758" s="175">
        <v>404</v>
      </c>
      <c r="B758" s="4">
        <v>15562</v>
      </c>
      <c r="C758" s="4">
        <v>15562</v>
      </c>
      <c r="D758" s="4">
        <v>11441</v>
      </c>
      <c r="E758" s="4">
        <v>11441</v>
      </c>
      <c r="F758" s="4">
        <f>C758-B758</f>
        <v>0</v>
      </c>
      <c r="G758" s="4">
        <f>E758-D758</f>
        <v>0</v>
      </c>
      <c r="H758" s="8">
        <f t="shared" si="17"/>
        <v>0</v>
      </c>
      <c r="I758" s="8">
        <f t="shared" si="17"/>
        <v>0</v>
      </c>
      <c r="J758" s="82">
        <f t="shared" ref="J758:J792" si="19">H758+I758</f>
        <v>0</v>
      </c>
      <c r="K758" s="4">
        <v>6.39</v>
      </c>
      <c r="L758" s="4">
        <v>2.41</v>
      </c>
      <c r="M758" s="28">
        <f>$C$813</f>
        <v>2.1237313755127253E-2</v>
      </c>
      <c r="N758" s="3">
        <f>$E$813</f>
        <v>8.3709568733153633E-2</v>
      </c>
      <c r="O758" s="54"/>
    </row>
    <row r="759" spans="1:15" ht="20.149999999999999" customHeight="1" x14ac:dyDescent="0.35">
      <c r="A759" s="175"/>
      <c r="B759" s="4"/>
      <c r="C759" s="4"/>
      <c r="D759" s="4"/>
      <c r="E759" s="4"/>
      <c r="F759" s="4"/>
      <c r="G759" s="4"/>
      <c r="H759" s="8"/>
      <c r="I759" s="8"/>
      <c r="J759" s="81">
        <f>M759+N759</f>
        <v>0</v>
      </c>
      <c r="K759" s="4">
        <v>6.39</v>
      </c>
      <c r="L759" s="4">
        <v>2.41</v>
      </c>
      <c r="M759" s="40">
        <f>F758*M758*K759</f>
        <v>0</v>
      </c>
      <c r="N759" s="41">
        <f>G758*N758*L759</f>
        <v>0</v>
      </c>
      <c r="O759" s="54"/>
    </row>
    <row r="760" spans="1:15" ht="20.149999999999999" customHeight="1" x14ac:dyDescent="0.35">
      <c r="A760" s="175">
        <v>405</v>
      </c>
      <c r="B760" s="4">
        <v>3886</v>
      </c>
      <c r="C760" s="4">
        <v>3889</v>
      </c>
      <c r="D760" s="4">
        <v>1212</v>
      </c>
      <c r="E760" s="4">
        <v>1212</v>
      </c>
      <c r="F760" s="4">
        <f>C760-B760</f>
        <v>3</v>
      </c>
      <c r="G760" s="4">
        <f>E760-D760</f>
        <v>0</v>
      </c>
      <c r="H760" s="8">
        <f t="shared" si="17"/>
        <v>19.169999999999998</v>
      </c>
      <c r="I760" s="8">
        <f t="shared" si="17"/>
        <v>0</v>
      </c>
      <c r="J760" s="82">
        <f t="shared" si="19"/>
        <v>19.169999999999998</v>
      </c>
      <c r="K760" s="4">
        <v>6.39</v>
      </c>
      <c r="L760" s="4">
        <v>2.41</v>
      </c>
      <c r="M760" s="28">
        <f>$C$813</f>
        <v>2.1237313755127253E-2</v>
      </c>
      <c r="N760" s="3">
        <f>$E$813</f>
        <v>8.3709568733153633E-2</v>
      </c>
      <c r="O760" s="54"/>
    </row>
    <row r="761" spans="1:15" ht="20.149999999999999" customHeight="1" x14ac:dyDescent="0.35">
      <c r="A761" s="175"/>
      <c r="B761" s="4"/>
      <c r="C761" s="4"/>
      <c r="D761" s="4"/>
      <c r="E761" s="4"/>
      <c r="F761" s="4"/>
      <c r="G761" s="4"/>
      <c r="H761" s="8"/>
      <c r="I761" s="8"/>
      <c r="J761" s="81">
        <f>M761+N761</f>
        <v>0.40711930468578944</v>
      </c>
      <c r="K761" s="4">
        <v>6.39</v>
      </c>
      <c r="L761" s="4">
        <v>2.41</v>
      </c>
      <c r="M761" s="40">
        <f>F760*M760*K761</f>
        <v>0.40711930468578944</v>
      </c>
      <c r="N761" s="41">
        <f>G760*N760*L761</f>
        <v>0</v>
      </c>
      <c r="O761" s="54"/>
    </row>
    <row r="762" spans="1:15" ht="20.149999999999999" customHeight="1" x14ac:dyDescent="0.35">
      <c r="A762" s="175" t="s">
        <v>60</v>
      </c>
      <c r="B762" s="4">
        <v>940</v>
      </c>
      <c r="C762" s="4">
        <v>1210</v>
      </c>
      <c r="D762" s="4">
        <v>564</v>
      </c>
      <c r="E762" s="4">
        <v>692</v>
      </c>
      <c r="F762" s="4">
        <f>C762-B762</f>
        <v>270</v>
      </c>
      <c r="G762" s="4">
        <f t="shared" si="18"/>
        <v>128</v>
      </c>
      <c r="H762" s="8">
        <f t="shared" si="17"/>
        <v>1725.3</v>
      </c>
      <c r="I762" s="8">
        <f t="shared" si="17"/>
        <v>308.48</v>
      </c>
      <c r="J762" s="82">
        <f t="shared" si="19"/>
        <v>2033.78</v>
      </c>
      <c r="K762" s="4">
        <v>6.39</v>
      </c>
      <c r="L762" s="4">
        <v>2.41</v>
      </c>
      <c r="M762" s="28">
        <f>$C$813</f>
        <v>2.1237313755127253E-2</v>
      </c>
      <c r="N762" s="3">
        <f>$E$813</f>
        <v>8.3709568733153633E-2</v>
      </c>
      <c r="O762" s="54"/>
    </row>
    <row r="763" spans="1:15" ht="20.149999999999999" customHeight="1" x14ac:dyDescent="0.35">
      <c r="A763" s="175"/>
      <c r="B763" s="4"/>
      <c r="C763" s="4"/>
      <c r="D763" s="4"/>
      <c r="E763" s="4"/>
      <c r="F763" s="4"/>
      <c r="G763" s="4"/>
      <c r="H763" s="8"/>
      <c r="I763" s="8"/>
      <c r="J763" s="81">
        <f>M763+N763</f>
        <v>62.463465184524281</v>
      </c>
      <c r="K763" s="4">
        <v>6.39</v>
      </c>
      <c r="L763" s="4">
        <v>2.41</v>
      </c>
      <c r="M763" s="40">
        <f>F762*M762*K763</f>
        <v>36.640737421721049</v>
      </c>
      <c r="N763" s="41">
        <f>G762*N762*L763</f>
        <v>25.822727762803233</v>
      </c>
      <c r="O763" s="54"/>
    </row>
    <row r="764" spans="1:15" ht="20.149999999999999" customHeight="1" x14ac:dyDescent="0.35">
      <c r="A764" s="175">
        <v>408</v>
      </c>
      <c r="B764" s="4"/>
      <c r="C764" s="4"/>
      <c r="D764" s="4"/>
      <c r="E764" s="4"/>
      <c r="F764" s="4">
        <f>C764-B764</f>
        <v>0</v>
      </c>
      <c r="G764" s="4">
        <f t="shared" si="18"/>
        <v>0</v>
      </c>
      <c r="H764" s="8">
        <f t="shared" si="17"/>
        <v>0</v>
      </c>
      <c r="I764" s="8">
        <f t="shared" si="17"/>
        <v>0</v>
      </c>
      <c r="J764" s="82">
        <f t="shared" si="19"/>
        <v>0</v>
      </c>
      <c r="K764" s="4">
        <v>6.39</v>
      </c>
      <c r="L764" s="4">
        <v>2.41</v>
      </c>
      <c r="M764" s="28">
        <f>$C$813</f>
        <v>2.1237313755127253E-2</v>
      </c>
      <c r="N764" s="3">
        <f>$E$813</f>
        <v>8.3709568733153633E-2</v>
      </c>
      <c r="O764" s="54" t="s">
        <v>43</v>
      </c>
    </row>
    <row r="765" spans="1:15" ht="20.149999999999999" customHeight="1" x14ac:dyDescent="0.35">
      <c r="A765" s="175"/>
      <c r="B765" s="4"/>
      <c r="C765" s="4"/>
      <c r="D765" s="4"/>
      <c r="E765" s="4"/>
      <c r="F765" s="4"/>
      <c r="G765" s="4"/>
      <c r="H765" s="8"/>
      <c r="I765" s="8"/>
      <c r="J765" s="81">
        <f>M765+N765</f>
        <v>0</v>
      </c>
      <c r="K765" s="4">
        <v>6.39</v>
      </c>
      <c r="L765" s="4">
        <v>2.41</v>
      </c>
      <c r="M765" s="40">
        <f>F764*M764*K765</f>
        <v>0</v>
      </c>
      <c r="N765" s="41">
        <f>G764*N764*L765</f>
        <v>0</v>
      </c>
      <c r="O765" s="54"/>
    </row>
    <row r="766" spans="1:15" ht="20.149999999999999" customHeight="1" x14ac:dyDescent="0.35">
      <c r="A766" s="175">
        <v>409</v>
      </c>
      <c r="B766" s="4">
        <v>663</v>
      </c>
      <c r="C766" s="4">
        <v>666</v>
      </c>
      <c r="D766" s="4">
        <v>208</v>
      </c>
      <c r="E766" s="4">
        <v>209</v>
      </c>
      <c r="F766" s="4">
        <f>C766-B766</f>
        <v>3</v>
      </c>
      <c r="G766" s="4">
        <f t="shared" si="18"/>
        <v>1</v>
      </c>
      <c r="H766" s="8">
        <f t="shared" si="17"/>
        <v>19.169999999999998</v>
      </c>
      <c r="I766" s="8">
        <f t="shared" si="17"/>
        <v>2.41</v>
      </c>
      <c r="J766" s="82">
        <f t="shared" si="19"/>
        <v>21.58</v>
      </c>
      <c r="K766" s="4">
        <v>6.39</v>
      </c>
      <c r="L766" s="4">
        <v>2.41</v>
      </c>
      <c r="M766" s="28">
        <f>$C$813</f>
        <v>2.1237313755127253E-2</v>
      </c>
      <c r="N766" s="3">
        <f>$E$813</f>
        <v>8.3709568733153633E-2</v>
      </c>
      <c r="O766" s="54"/>
    </row>
    <row r="767" spans="1:15" ht="20.149999999999999" customHeight="1" x14ac:dyDescent="0.35">
      <c r="A767" s="175"/>
      <c r="B767" s="4"/>
      <c r="C767" s="4"/>
      <c r="D767" s="4"/>
      <c r="E767" s="4"/>
      <c r="F767" s="4"/>
      <c r="G767" s="4"/>
      <c r="H767" s="8"/>
      <c r="I767" s="8"/>
      <c r="J767" s="81">
        <f>M767+N767</f>
        <v>0.60885936533268969</v>
      </c>
      <c r="K767" s="4">
        <v>6.39</v>
      </c>
      <c r="L767" s="4">
        <v>2.41</v>
      </c>
      <c r="M767" s="40">
        <f>F766*M766*K767</f>
        <v>0.40711930468578944</v>
      </c>
      <c r="N767" s="41">
        <f>G766*N766*L767</f>
        <v>0.20174006064690025</v>
      </c>
      <c r="O767" s="54"/>
    </row>
    <row r="768" spans="1:15" ht="20.149999999999999" customHeight="1" x14ac:dyDescent="0.35">
      <c r="A768" s="176">
        <v>410</v>
      </c>
      <c r="B768" s="8">
        <v>1404</v>
      </c>
      <c r="C768" s="8">
        <v>1405</v>
      </c>
      <c r="D768" s="8">
        <v>687</v>
      </c>
      <c r="E768" s="8">
        <v>688</v>
      </c>
      <c r="F768" s="8">
        <f>C768-B768</f>
        <v>1</v>
      </c>
      <c r="G768" s="8">
        <f t="shared" si="18"/>
        <v>1</v>
      </c>
      <c r="H768" s="8">
        <f t="shared" si="17"/>
        <v>6.39</v>
      </c>
      <c r="I768" s="8">
        <f t="shared" si="17"/>
        <v>2.41</v>
      </c>
      <c r="J768" s="82">
        <f t="shared" si="19"/>
        <v>8.8000000000000007</v>
      </c>
      <c r="K768" s="4">
        <v>6.39</v>
      </c>
      <c r="L768" s="4">
        <v>2.41</v>
      </c>
      <c r="M768" s="30">
        <f>$C$813</f>
        <v>2.1237313755127253E-2</v>
      </c>
      <c r="N768" s="47">
        <f>$E$813</f>
        <v>8.3709568733153633E-2</v>
      </c>
      <c r="O768" s="59"/>
    </row>
    <row r="769" spans="1:16" ht="20.149999999999999" customHeight="1" x14ac:dyDescent="0.35">
      <c r="A769" s="176"/>
      <c r="B769" s="8"/>
      <c r="C769" s="8"/>
      <c r="D769" s="8"/>
      <c r="E769" s="8"/>
      <c r="F769" s="8"/>
      <c r="G769" s="8"/>
      <c r="H769" s="8"/>
      <c r="I769" s="8"/>
      <c r="J769" s="82">
        <f>M769+N769</f>
        <v>0.33744649554216338</v>
      </c>
      <c r="K769" s="4">
        <v>6.39</v>
      </c>
      <c r="L769" s="4">
        <v>2.41</v>
      </c>
      <c r="M769" s="50">
        <f>F768*M768*K769</f>
        <v>0.13570643489526313</v>
      </c>
      <c r="N769" s="96">
        <f>G768*N768*L769</f>
        <v>0.20174006064690025</v>
      </c>
      <c r="O769" s="59"/>
    </row>
    <row r="770" spans="1:16" ht="20.149999999999999" customHeight="1" x14ac:dyDescent="0.35">
      <c r="A770" s="175" t="s">
        <v>9</v>
      </c>
      <c r="B770" s="4">
        <v>4881</v>
      </c>
      <c r="C770" s="4">
        <v>4881</v>
      </c>
      <c r="D770" s="4">
        <v>3526</v>
      </c>
      <c r="E770" s="4">
        <v>3526</v>
      </c>
      <c r="F770" s="4">
        <f>C770-B770</f>
        <v>0</v>
      </c>
      <c r="G770" s="4">
        <f t="shared" si="18"/>
        <v>0</v>
      </c>
      <c r="H770" s="8">
        <f t="shared" si="17"/>
        <v>0</v>
      </c>
      <c r="I770" s="8">
        <f t="shared" si="17"/>
        <v>0</v>
      </c>
      <c r="J770" s="81">
        <f t="shared" si="19"/>
        <v>0</v>
      </c>
      <c r="K770" s="4">
        <v>6.39</v>
      </c>
      <c r="L770" s="4">
        <v>2.41</v>
      </c>
      <c r="M770" s="28">
        <f>$C$813</f>
        <v>2.1237313755127253E-2</v>
      </c>
      <c r="N770" s="3">
        <f>$E$813</f>
        <v>8.3709568733153633E-2</v>
      </c>
      <c r="O770" s="54"/>
    </row>
    <row r="771" spans="1:16" ht="20.149999999999999" customHeight="1" x14ac:dyDescent="0.35">
      <c r="A771" s="175"/>
      <c r="B771" s="4"/>
      <c r="C771" s="4"/>
      <c r="D771" s="4"/>
      <c r="E771" s="4"/>
      <c r="F771" s="4"/>
      <c r="G771" s="4"/>
      <c r="H771" s="8"/>
      <c r="I771" s="8"/>
      <c r="J771" s="81">
        <f>M771+N771</f>
        <v>0</v>
      </c>
      <c r="K771" s="4">
        <v>6.39</v>
      </c>
      <c r="L771" s="4">
        <v>2.41</v>
      </c>
      <c r="M771" s="40">
        <f>F770*M770*K771</f>
        <v>0</v>
      </c>
      <c r="N771" s="41">
        <f>G770*N770*L771</f>
        <v>0</v>
      </c>
      <c r="O771" s="54"/>
    </row>
    <row r="772" spans="1:16" ht="20.149999999999999" customHeight="1" x14ac:dyDescent="0.35">
      <c r="A772" s="174">
        <v>411</v>
      </c>
      <c r="B772" s="25">
        <v>5790</v>
      </c>
      <c r="C772" s="25">
        <v>6102</v>
      </c>
      <c r="D772" s="25">
        <v>2896</v>
      </c>
      <c r="E772" s="25">
        <v>3054</v>
      </c>
      <c r="F772" s="25">
        <f>C772-B772</f>
        <v>312</v>
      </c>
      <c r="G772" s="25">
        <f t="shared" si="18"/>
        <v>158</v>
      </c>
      <c r="H772" s="25">
        <f t="shared" si="17"/>
        <v>1394.6399999999999</v>
      </c>
      <c r="I772" s="25">
        <f t="shared" si="17"/>
        <v>265.44</v>
      </c>
      <c r="J772" s="85">
        <f t="shared" si="19"/>
        <v>1660.08</v>
      </c>
      <c r="K772" s="25">
        <v>4.47</v>
      </c>
      <c r="L772" s="126">
        <v>1.68</v>
      </c>
      <c r="M772" s="36">
        <f>$C$813</f>
        <v>2.1237313755127253E-2</v>
      </c>
      <c r="N772" s="34">
        <f>$E$813</f>
        <v>8.3709568733153633E-2</v>
      </c>
      <c r="O772" s="53" t="s">
        <v>46</v>
      </c>
      <c r="P772">
        <v>41</v>
      </c>
    </row>
    <row r="773" spans="1:16" ht="20.149999999999999" customHeight="1" x14ac:dyDescent="0.35">
      <c r="A773" s="174"/>
      <c r="B773" s="25"/>
      <c r="C773" s="25"/>
      <c r="D773" s="25"/>
      <c r="E773" s="25"/>
      <c r="F773" s="25"/>
      <c r="G773" s="25"/>
      <c r="H773" s="25"/>
      <c r="I773" s="25"/>
      <c r="J773" s="85">
        <f>M773+N773</f>
        <v>74.215337269532341</v>
      </c>
      <c r="K773" s="25">
        <v>6.39</v>
      </c>
      <c r="L773" s="34">
        <v>2.41</v>
      </c>
      <c r="M773" s="37">
        <f>F772*M772*K773</f>
        <v>42.340407687322099</v>
      </c>
      <c r="N773" s="35">
        <f>G772*N772*L773</f>
        <v>31.874929582210243</v>
      </c>
      <c r="O773" s="53"/>
    </row>
    <row r="774" spans="1:16" ht="20.149999999999999" customHeight="1" x14ac:dyDescent="0.35">
      <c r="A774" s="173">
        <v>412</v>
      </c>
      <c r="B774" s="6">
        <v>6667</v>
      </c>
      <c r="C774" s="6">
        <v>6962</v>
      </c>
      <c r="D774" s="6">
        <v>5537</v>
      </c>
      <c r="E774" s="6">
        <v>5852</v>
      </c>
      <c r="F774" s="6">
        <f>C774-B774</f>
        <v>295</v>
      </c>
      <c r="G774" s="6">
        <f t="shared" si="18"/>
        <v>315</v>
      </c>
      <c r="H774" s="6">
        <f t="shared" si="17"/>
        <v>0</v>
      </c>
      <c r="I774" s="6">
        <f t="shared" si="17"/>
        <v>0</v>
      </c>
      <c r="J774" s="80">
        <f t="shared" si="19"/>
        <v>0</v>
      </c>
      <c r="K774" s="6">
        <v>0</v>
      </c>
      <c r="L774" s="6">
        <v>0</v>
      </c>
      <c r="M774" s="27">
        <f>$C$813</f>
        <v>2.1237313755127253E-2</v>
      </c>
      <c r="N774" s="1">
        <f>$E$813</f>
        <v>8.3709568733153633E-2</v>
      </c>
      <c r="O774" s="58" t="s">
        <v>5</v>
      </c>
    </row>
    <row r="775" spans="1:16" ht="20.149999999999999" customHeight="1" x14ac:dyDescent="0.35">
      <c r="A775" s="173"/>
      <c r="B775" s="6"/>
      <c r="C775" s="6"/>
      <c r="D775" s="6"/>
      <c r="E775" s="6"/>
      <c r="F775" s="6"/>
      <c r="G775" s="6"/>
      <c r="H775" s="6"/>
      <c r="I775" s="6"/>
      <c r="J775" s="80">
        <f>M775+N775</f>
        <v>103.58151739787621</v>
      </c>
      <c r="K775" s="6">
        <v>6.39</v>
      </c>
      <c r="L775" s="148">
        <v>2.41</v>
      </c>
      <c r="M775" s="32">
        <f>F774*M774*K775</f>
        <v>40.033398294102625</v>
      </c>
      <c r="N775" s="33">
        <f>G774*N774*L775</f>
        <v>63.548119103773587</v>
      </c>
      <c r="O775" s="58"/>
    </row>
    <row r="776" spans="1:16" ht="20.149999999999999" customHeight="1" x14ac:dyDescent="0.35">
      <c r="A776" s="173">
        <v>413</v>
      </c>
      <c r="B776" s="6">
        <v>5224</v>
      </c>
      <c r="C776" s="6">
        <v>5469</v>
      </c>
      <c r="D776" s="6">
        <v>2221</v>
      </c>
      <c r="E776" s="6">
        <v>2265</v>
      </c>
      <c r="F776" s="6">
        <f>C776-B776</f>
        <v>245</v>
      </c>
      <c r="G776" s="6">
        <f t="shared" si="18"/>
        <v>44</v>
      </c>
      <c r="H776" s="6">
        <f t="shared" si="17"/>
        <v>0</v>
      </c>
      <c r="I776" s="6">
        <f t="shared" si="17"/>
        <v>0</v>
      </c>
      <c r="J776" s="80">
        <f t="shared" si="19"/>
        <v>0</v>
      </c>
      <c r="K776" s="6">
        <v>0</v>
      </c>
      <c r="L776" s="6">
        <v>0</v>
      </c>
      <c r="M776" s="27">
        <f>$C$813</f>
        <v>2.1237313755127253E-2</v>
      </c>
      <c r="N776" s="1">
        <f>$E$813</f>
        <v>8.3709568733153633E-2</v>
      </c>
      <c r="O776" s="58" t="s">
        <v>5</v>
      </c>
    </row>
    <row r="777" spans="1:16" ht="20.149999999999999" customHeight="1" x14ac:dyDescent="0.35">
      <c r="A777" s="173"/>
      <c r="B777" s="6"/>
      <c r="C777" s="6"/>
      <c r="D777" s="6"/>
      <c r="E777" s="6"/>
      <c r="F777" s="6"/>
      <c r="G777" s="6"/>
      <c r="H777" s="6"/>
      <c r="I777" s="6"/>
      <c r="J777" s="80">
        <f>M777+N777</f>
        <v>42.124639217803079</v>
      </c>
      <c r="K777" s="6">
        <v>6.39</v>
      </c>
      <c r="L777" s="148">
        <v>2.41</v>
      </c>
      <c r="M777" s="32">
        <f>F776*M776*K777</f>
        <v>33.248076549339466</v>
      </c>
      <c r="N777" s="33">
        <f>G776*N776*L777</f>
        <v>8.8765626684636114</v>
      </c>
      <c r="O777" s="58"/>
    </row>
    <row r="778" spans="1:16" ht="20.149999999999999" customHeight="1" x14ac:dyDescent="0.35">
      <c r="A778" s="180">
        <v>414</v>
      </c>
      <c r="B778" s="48">
        <v>82274</v>
      </c>
      <c r="C778" s="48">
        <v>84991</v>
      </c>
      <c r="D778" s="48">
        <v>45685</v>
      </c>
      <c r="E778" s="48">
        <v>47423</v>
      </c>
      <c r="F778" s="48">
        <f>C778-B778</f>
        <v>2717</v>
      </c>
      <c r="G778" s="48">
        <f t="shared" si="18"/>
        <v>1738</v>
      </c>
      <c r="H778" s="48">
        <f t="shared" si="17"/>
        <v>12144.99</v>
      </c>
      <c r="I778" s="48">
        <f t="shared" si="17"/>
        <v>2919.8399999999997</v>
      </c>
      <c r="J778" s="89">
        <f t="shared" si="19"/>
        <v>15064.83</v>
      </c>
      <c r="K778" s="25">
        <v>4.47</v>
      </c>
      <c r="L778" s="126">
        <v>1.68</v>
      </c>
      <c r="M778" s="36">
        <f>$C$813</f>
        <v>2.1237313755127253E-2</v>
      </c>
      <c r="N778" s="34">
        <f>$E$813</f>
        <v>8.3709568733153633E-2</v>
      </c>
      <c r="O778" s="53" t="s">
        <v>6</v>
      </c>
      <c r="P778">
        <v>42</v>
      </c>
    </row>
    <row r="779" spans="1:16" ht="20.149999999999999" customHeight="1" x14ac:dyDescent="0.35">
      <c r="A779" s="197"/>
      <c r="B779" s="48"/>
      <c r="C779" s="48"/>
      <c r="D779" s="48"/>
      <c r="E779" s="48"/>
      <c r="F779" s="48"/>
      <c r="G779" s="48"/>
      <c r="H779" s="48"/>
      <c r="I779" s="48"/>
      <c r="J779" s="89">
        <f>M779+N779</f>
        <v>719.33860901474259</v>
      </c>
      <c r="K779" s="25">
        <v>6.39</v>
      </c>
      <c r="L779" s="34">
        <v>2.41</v>
      </c>
      <c r="M779" s="37">
        <f>F778*M778*K779</f>
        <v>368.71438361042999</v>
      </c>
      <c r="N779" s="35">
        <f>G778*N778*L779</f>
        <v>350.62422540431265</v>
      </c>
      <c r="O779" s="53"/>
    </row>
    <row r="780" spans="1:16" ht="20.149999999999999" customHeight="1" x14ac:dyDescent="0.35">
      <c r="A780" s="192">
        <v>415</v>
      </c>
      <c r="B780" s="6">
        <v>116400</v>
      </c>
      <c r="C780" s="6">
        <v>118531</v>
      </c>
      <c r="D780" s="6">
        <v>53500</v>
      </c>
      <c r="E780" s="6">
        <v>54392</v>
      </c>
      <c r="F780" s="6">
        <f>C780-B780</f>
        <v>2131</v>
      </c>
      <c r="G780" s="6">
        <f t="shared" si="18"/>
        <v>892</v>
      </c>
      <c r="H780" s="6">
        <f t="shared" si="17"/>
        <v>0</v>
      </c>
      <c r="I780" s="6">
        <f t="shared" si="17"/>
        <v>0</v>
      </c>
      <c r="J780" s="80">
        <f t="shared" si="19"/>
        <v>0</v>
      </c>
      <c r="K780" s="6">
        <v>0</v>
      </c>
      <c r="L780" s="6">
        <v>0</v>
      </c>
      <c r="M780" s="27">
        <f>$C$813</f>
        <v>2.1237313755127253E-2</v>
      </c>
      <c r="N780" s="1">
        <f>$E$813</f>
        <v>8.3709568733153633E-2</v>
      </c>
      <c r="O780" s="58" t="s">
        <v>5</v>
      </c>
    </row>
    <row r="781" spans="1:16" ht="20.149999999999999" customHeight="1" x14ac:dyDescent="0.35">
      <c r="A781" s="192"/>
      <c r="B781" s="6"/>
      <c r="C781" s="6"/>
      <c r="D781" s="6"/>
      <c r="E781" s="6"/>
      <c r="F781" s="6"/>
      <c r="G781" s="6"/>
      <c r="H781" s="6"/>
      <c r="I781" s="6"/>
      <c r="J781" s="80">
        <f>M781+N781</f>
        <v>469.14254685884077</v>
      </c>
      <c r="K781" s="6">
        <v>6.39</v>
      </c>
      <c r="L781" s="148">
        <v>2.41</v>
      </c>
      <c r="M781" s="32">
        <f>F780*M780*K781</f>
        <v>289.19041276180576</v>
      </c>
      <c r="N781" s="33">
        <f>G780*N780*L781</f>
        <v>179.95213409703504</v>
      </c>
      <c r="O781" s="58"/>
    </row>
    <row r="782" spans="1:16" ht="20.149999999999999" customHeight="1" x14ac:dyDescent="0.35">
      <c r="A782" s="175">
        <v>416</v>
      </c>
      <c r="B782" s="4">
        <v>9972</v>
      </c>
      <c r="C782" s="4">
        <v>10144</v>
      </c>
      <c r="D782" s="4">
        <v>5624</v>
      </c>
      <c r="E782" s="4">
        <v>5680</v>
      </c>
      <c r="F782" s="4">
        <f>C782-B782</f>
        <v>172</v>
      </c>
      <c r="G782" s="4">
        <f t="shared" si="18"/>
        <v>56</v>
      </c>
      <c r="H782" s="8">
        <f t="shared" si="17"/>
        <v>1099.08</v>
      </c>
      <c r="I782" s="8">
        <f t="shared" si="17"/>
        <v>134.96</v>
      </c>
      <c r="J782" s="81">
        <f t="shared" si="19"/>
        <v>1234.04</v>
      </c>
      <c r="K782" s="4">
        <v>6.39</v>
      </c>
      <c r="L782" s="4">
        <v>2.41</v>
      </c>
      <c r="M782" s="28">
        <f>$C$813</f>
        <v>2.1237313755127253E-2</v>
      </c>
      <c r="N782" s="3">
        <f>$E$813</f>
        <v>8.3709568733153633E-2</v>
      </c>
      <c r="O782" s="54"/>
    </row>
    <row r="783" spans="1:16" ht="20.149999999999999" customHeight="1" x14ac:dyDescent="0.35">
      <c r="A783" s="175"/>
      <c r="B783" s="4"/>
      <c r="C783" s="4"/>
      <c r="D783" s="4"/>
      <c r="E783" s="4"/>
      <c r="F783" s="4"/>
      <c r="G783" s="4"/>
      <c r="H783" s="8"/>
      <c r="I783" s="8"/>
      <c r="J783" s="81">
        <f>M783+N783</f>
        <v>34.638950198211674</v>
      </c>
      <c r="K783" s="4">
        <v>6.39</v>
      </c>
      <c r="L783" s="4">
        <v>2.41</v>
      </c>
      <c r="M783" s="40">
        <f>F782*M782*K783</f>
        <v>23.341506801985261</v>
      </c>
      <c r="N783" s="41">
        <f>G782*N782*L783</f>
        <v>11.297443396226415</v>
      </c>
      <c r="O783" s="54"/>
    </row>
    <row r="784" spans="1:16" ht="20.149999999999999" customHeight="1" x14ac:dyDescent="0.35">
      <c r="A784" s="175">
        <v>418</v>
      </c>
      <c r="B784" s="4">
        <v>11127</v>
      </c>
      <c r="C784" s="4">
        <v>11142</v>
      </c>
      <c r="D784" s="4">
        <v>5079</v>
      </c>
      <c r="E784" s="4">
        <v>5085</v>
      </c>
      <c r="F784" s="4">
        <f>C784-B784</f>
        <v>15</v>
      </c>
      <c r="G784" s="4">
        <f t="shared" si="18"/>
        <v>6</v>
      </c>
      <c r="H784" s="8">
        <f t="shared" si="17"/>
        <v>95.85</v>
      </c>
      <c r="I784" s="8">
        <f t="shared" si="17"/>
        <v>14.46</v>
      </c>
      <c r="J784" s="81">
        <f t="shared" si="19"/>
        <v>110.31</v>
      </c>
      <c r="K784" s="4">
        <v>6.39</v>
      </c>
      <c r="L784" s="4">
        <v>2.41</v>
      </c>
      <c r="M784" s="28">
        <f>$C$813</f>
        <v>2.1237313755127253E-2</v>
      </c>
      <c r="N784" s="3">
        <f>$E$813</f>
        <v>8.3709568733153633E-2</v>
      </c>
      <c r="O784" s="54"/>
    </row>
    <row r="785" spans="1:15" ht="20.149999999999999" customHeight="1" x14ac:dyDescent="0.35">
      <c r="A785" s="175"/>
      <c r="B785" s="4"/>
      <c r="C785" s="4"/>
      <c r="D785" s="4"/>
      <c r="E785" s="4"/>
      <c r="F785" s="4"/>
      <c r="G785" s="4"/>
      <c r="H785" s="8"/>
      <c r="I785" s="8"/>
      <c r="J785" s="81">
        <f>M785+N785</f>
        <v>3.2460368873103485</v>
      </c>
      <c r="K785" s="4">
        <v>6.39</v>
      </c>
      <c r="L785" s="4">
        <v>2.41</v>
      </c>
      <c r="M785" s="40">
        <f>F784*M784*K785</f>
        <v>2.0355965234289468</v>
      </c>
      <c r="N785" s="41">
        <f>G784*N784*L785</f>
        <v>1.2104403638814016</v>
      </c>
      <c r="O785" s="54"/>
    </row>
    <row r="786" spans="1:15" ht="30" customHeight="1" x14ac:dyDescent="0.35">
      <c r="A786" s="173">
        <v>419</v>
      </c>
      <c r="B786" s="6">
        <v>17768</v>
      </c>
      <c r="C786" s="155">
        <v>19715</v>
      </c>
      <c r="D786" s="6">
        <v>9440</v>
      </c>
      <c r="E786" s="155">
        <v>10471</v>
      </c>
      <c r="F786" s="6">
        <f>C786-B786</f>
        <v>1947</v>
      </c>
      <c r="G786" s="6">
        <f t="shared" si="18"/>
        <v>1031</v>
      </c>
      <c r="H786" s="6">
        <f t="shared" si="17"/>
        <v>0</v>
      </c>
      <c r="I786" s="6">
        <f t="shared" si="17"/>
        <v>0</v>
      </c>
      <c r="J786" s="80">
        <f t="shared" si="19"/>
        <v>0</v>
      </c>
      <c r="K786" s="6">
        <v>0</v>
      </c>
      <c r="L786" s="6">
        <v>0</v>
      </c>
      <c r="M786" s="27">
        <f>$C$813</f>
        <v>2.1237313755127253E-2</v>
      </c>
      <c r="N786" s="1">
        <f>$E$813</f>
        <v>8.3709568733153633E-2</v>
      </c>
      <c r="O786" s="58" t="s">
        <v>5</v>
      </c>
    </row>
    <row r="787" spans="1:15" ht="22.5" customHeight="1" x14ac:dyDescent="0.35">
      <c r="A787" s="173"/>
      <c r="B787" s="6"/>
      <c r="C787" s="6"/>
      <c r="D787" s="6"/>
      <c r="E787" s="6"/>
      <c r="F787" s="6"/>
      <c r="G787" s="6"/>
      <c r="H787" s="6"/>
      <c r="I787" s="6"/>
      <c r="J787" s="80">
        <f>M787+N787</f>
        <v>472.21443126803149</v>
      </c>
      <c r="K787" s="6">
        <v>6.39</v>
      </c>
      <c r="L787" s="148">
        <v>2.41</v>
      </c>
      <c r="M787" s="31">
        <f>F786*M786*K787</f>
        <v>264.22042874107734</v>
      </c>
      <c r="N787" s="10">
        <f>G786*N786*L787</f>
        <v>207.99400252695418</v>
      </c>
      <c r="O787" s="58"/>
    </row>
    <row r="788" spans="1:15" s="24" customFormat="1" ht="20.149999999999999" customHeight="1" x14ac:dyDescent="0.35">
      <c r="A788" s="176">
        <v>420</v>
      </c>
      <c r="B788" s="8">
        <v>14108</v>
      </c>
      <c r="C788" s="8">
        <v>14709</v>
      </c>
      <c r="D788" s="8">
        <v>6626</v>
      </c>
      <c r="E788" s="8">
        <v>6857</v>
      </c>
      <c r="F788" s="8">
        <f>C788-B788</f>
        <v>601</v>
      </c>
      <c r="G788" s="8">
        <f t="shared" si="18"/>
        <v>231</v>
      </c>
      <c r="H788" s="8">
        <f t="shared" si="17"/>
        <v>3840.39</v>
      </c>
      <c r="I788" s="8">
        <f t="shared" si="17"/>
        <v>556.71</v>
      </c>
      <c r="J788" s="82">
        <f t="shared" si="19"/>
        <v>4397.1000000000004</v>
      </c>
      <c r="K788" s="4">
        <v>6.39</v>
      </c>
      <c r="L788" s="4">
        <v>2.41</v>
      </c>
      <c r="M788" s="30">
        <f>C813</f>
        <v>2.1237313755127253E-2</v>
      </c>
      <c r="N788" s="8">
        <f>E813</f>
        <v>8.3709568733153633E-2</v>
      </c>
      <c r="O788" s="59"/>
    </row>
    <row r="789" spans="1:15" s="24" customFormat="1" ht="20.149999999999999" customHeight="1" x14ac:dyDescent="0.35">
      <c r="A789" s="176"/>
      <c r="B789" s="8"/>
      <c r="C789" s="8"/>
      <c r="D789" s="8"/>
      <c r="E789" s="8"/>
      <c r="F789" s="8"/>
      <c r="G789" s="8"/>
      <c r="H789" s="8"/>
      <c r="I789" s="8"/>
      <c r="J789" s="82">
        <f>M789+N789</f>
        <v>128.16152138148712</v>
      </c>
      <c r="K789" s="4">
        <v>6.39</v>
      </c>
      <c r="L789" s="4">
        <v>2.41</v>
      </c>
      <c r="M789" s="50">
        <f>F788*M788*K789</f>
        <v>81.559567372053152</v>
      </c>
      <c r="N789" s="9">
        <f>G788*N788*L789</f>
        <v>46.60195400943396</v>
      </c>
      <c r="O789" s="59"/>
    </row>
    <row r="790" spans="1:15" ht="20.149999999999999" customHeight="1" x14ac:dyDescent="0.35">
      <c r="A790" s="173">
        <v>421</v>
      </c>
      <c r="B790" s="6">
        <v>28584</v>
      </c>
      <c r="C790" s="6">
        <v>29015</v>
      </c>
      <c r="D790" s="6">
        <v>20452</v>
      </c>
      <c r="E790" s="6">
        <v>20700</v>
      </c>
      <c r="F790" s="6">
        <f>C790-B790</f>
        <v>431</v>
      </c>
      <c r="G790" s="6">
        <f t="shared" si="18"/>
        <v>248</v>
      </c>
      <c r="H790" s="6">
        <f t="shared" si="17"/>
        <v>0</v>
      </c>
      <c r="I790" s="6">
        <f t="shared" si="17"/>
        <v>0</v>
      </c>
      <c r="J790" s="80">
        <f t="shared" si="19"/>
        <v>0</v>
      </c>
      <c r="K790" s="6">
        <v>0</v>
      </c>
      <c r="L790" s="6">
        <v>0</v>
      </c>
      <c r="M790" s="29">
        <f>C813</f>
        <v>2.1237313755127253E-2</v>
      </c>
      <c r="N790" s="7">
        <f>E813</f>
        <v>8.3709568733153633E-2</v>
      </c>
      <c r="O790" s="58" t="s">
        <v>5</v>
      </c>
    </row>
    <row r="791" spans="1:15" ht="20.149999999999999" customHeight="1" x14ac:dyDescent="0.35">
      <c r="A791" s="173"/>
      <c r="B791" s="6"/>
      <c r="C791" s="6"/>
      <c r="D791" s="6"/>
      <c r="E791" s="6"/>
      <c r="F791" s="6"/>
      <c r="G791" s="6"/>
      <c r="H791" s="6"/>
      <c r="I791" s="6"/>
      <c r="J791" s="80">
        <f>M791+N791</f>
        <v>108.52100848028968</v>
      </c>
      <c r="K791" s="6">
        <v>6.39</v>
      </c>
      <c r="L791" s="148">
        <v>2.41</v>
      </c>
      <c r="M791" s="31">
        <f>F790*M790*K791</f>
        <v>58.489473439858408</v>
      </c>
      <c r="N791" s="10">
        <f>G790*N790*L791</f>
        <v>50.031535040431265</v>
      </c>
      <c r="O791" s="58"/>
    </row>
    <row r="792" spans="1:15" ht="20.149999999999999" customHeight="1" x14ac:dyDescent="0.35">
      <c r="A792" s="173">
        <v>422</v>
      </c>
      <c r="B792" s="6">
        <v>9411</v>
      </c>
      <c r="C792" s="6">
        <v>9970</v>
      </c>
      <c r="D792" s="6">
        <v>3588</v>
      </c>
      <c r="E792" s="6">
        <v>4015</v>
      </c>
      <c r="F792" s="6">
        <f>C792-B792</f>
        <v>559</v>
      </c>
      <c r="G792" s="6">
        <f t="shared" si="18"/>
        <v>427</v>
      </c>
      <c r="H792" s="6">
        <f t="shared" si="17"/>
        <v>0</v>
      </c>
      <c r="I792" s="6">
        <f t="shared" si="17"/>
        <v>0</v>
      </c>
      <c r="J792" s="80">
        <f t="shared" si="19"/>
        <v>0</v>
      </c>
      <c r="K792" s="6">
        <v>0</v>
      </c>
      <c r="L792" s="6">
        <v>0</v>
      </c>
      <c r="M792" s="29">
        <f>C813</f>
        <v>2.1237313755127253E-2</v>
      </c>
      <c r="N792" s="7">
        <f>E813</f>
        <v>8.3709568733153633E-2</v>
      </c>
      <c r="O792" s="58" t="s">
        <v>5</v>
      </c>
    </row>
    <row r="793" spans="1:15" ht="20.149999999999999" customHeight="1" x14ac:dyDescent="0.35">
      <c r="A793" s="173"/>
      <c r="B793" s="6"/>
      <c r="C793" s="6"/>
      <c r="D793" s="6"/>
      <c r="E793" s="6"/>
      <c r="F793" s="6"/>
      <c r="G793" s="6"/>
      <c r="H793" s="6"/>
      <c r="I793" s="6"/>
      <c r="J793" s="80">
        <f>M793+N793</f>
        <v>162.00290300267852</v>
      </c>
      <c r="K793" s="6">
        <v>6.39</v>
      </c>
      <c r="L793" s="148">
        <v>2.41</v>
      </c>
      <c r="M793" s="31">
        <f>F792*M792*K793</f>
        <v>75.859897106452095</v>
      </c>
      <c r="N793" s="10">
        <f>G792*N792*L793</f>
        <v>86.143005896226413</v>
      </c>
      <c r="O793" s="58"/>
    </row>
    <row r="794" spans="1:15" ht="20.149999999999999" customHeight="1" x14ac:dyDescent="0.35">
      <c r="A794" s="178"/>
      <c r="B794" s="3">
        <v>6362</v>
      </c>
      <c r="C794" s="3">
        <v>6431</v>
      </c>
      <c r="D794" s="3">
        <v>2979</v>
      </c>
      <c r="E794" s="3">
        <v>3011</v>
      </c>
      <c r="F794" s="5">
        <f>C794-B794</f>
        <v>69</v>
      </c>
      <c r="G794" s="5">
        <f>E794-D794</f>
        <v>32</v>
      </c>
      <c r="H794" s="5">
        <f t="shared" ref="H794:I797" si="20">F794*K794</f>
        <v>440.90999999999997</v>
      </c>
      <c r="I794" s="5">
        <f t="shared" si="20"/>
        <v>77.12</v>
      </c>
      <c r="J794" s="84">
        <f>H794+I794</f>
        <v>518.03</v>
      </c>
      <c r="K794" s="4">
        <v>6.39</v>
      </c>
      <c r="L794" s="4">
        <v>2.41</v>
      </c>
      <c r="M794" s="28"/>
      <c r="N794" s="3"/>
      <c r="O794" s="125"/>
    </row>
    <row r="795" spans="1:15" ht="20.149999999999999" customHeight="1" x14ac:dyDescent="0.45">
      <c r="A795" s="172"/>
      <c r="B795" s="2">
        <v>13376</v>
      </c>
      <c r="C795" s="2">
        <v>14220</v>
      </c>
      <c r="D795" s="2">
        <v>4633</v>
      </c>
      <c r="E795" s="2">
        <v>4920</v>
      </c>
      <c r="F795" s="5">
        <f>C795-B795</f>
        <v>844</v>
      </c>
      <c r="G795" s="5">
        <f>E795-D795</f>
        <v>287</v>
      </c>
      <c r="H795" s="5">
        <f t="shared" si="20"/>
        <v>5393.16</v>
      </c>
      <c r="I795" s="5">
        <f t="shared" si="20"/>
        <v>691.67000000000007</v>
      </c>
      <c r="J795" s="84">
        <f>H795+I795</f>
        <v>6084.83</v>
      </c>
      <c r="K795" s="4">
        <v>6.39</v>
      </c>
      <c r="L795" s="4">
        <v>2.41</v>
      </c>
      <c r="M795" s="28"/>
      <c r="N795" s="3"/>
      <c r="O795" s="54">
        <v>5993</v>
      </c>
    </row>
    <row r="796" spans="1:15" ht="20.149999999999999" customHeight="1" x14ac:dyDescent="0.45">
      <c r="A796" s="172"/>
      <c r="B796" s="2">
        <v>400</v>
      </c>
      <c r="C796" s="2">
        <v>421</v>
      </c>
      <c r="D796" s="2">
        <v>277</v>
      </c>
      <c r="E796" s="3">
        <v>288</v>
      </c>
      <c r="F796" s="5">
        <f>C796-B796</f>
        <v>21</v>
      </c>
      <c r="G796" s="5">
        <f>E796-D796</f>
        <v>11</v>
      </c>
      <c r="H796" s="5">
        <f>F796*K796</f>
        <v>134.19</v>
      </c>
      <c r="I796" s="5">
        <f>G796*L796</f>
        <v>26.51</v>
      </c>
      <c r="J796" s="84">
        <f>H796+I796</f>
        <v>160.69999999999999</v>
      </c>
      <c r="K796" s="4">
        <v>6.39</v>
      </c>
      <c r="L796" s="4">
        <v>2.41</v>
      </c>
      <c r="M796" s="28"/>
      <c r="N796" s="3"/>
      <c r="O796" s="54"/>
    </row>
    <row r="797" spans="1:15" ht="20.149999999999999" customHeight="1" x14ac:dyDescent="0.45">
      <c r="A797" s="172"/>
      <c r="B797" s="2"/>
      <c r="C797" s="2"/>
      <c r="D797" s="2"/>
      <c r="E797" s="3"/>
      <c r="F797" s="144">
        <v>754</v>
      </c>
      <c r="G797" s="144">
        <v>1255</v>
      </c>
      <c r="H797" s="5">
        <f t="shared" si="20"/>
        <v>4818.0599999999995</v>
      </c>
      <c r="I797" s="5">
        <f t="shared" si="20"/>
        <v>3024.55</v>
      </c>
      <c r="J797" s="84">
        <f>H797+I797</f>
        <v>7842.61</v>
      </c>
      <c r="K797" s="4">
        <v>6.39</v>
      </c>
      <c r="L797" s="4">
        <v>2.41</v>
      </c>
      <c r="M797" s="28"/>
      <c r="N797" s="3"/>
      <c r="O797" s="54" t="s">
        <v>55</v>
      </c>
    </row>
    <row r="798" spans="1:15" ht="20.149999999999999" customHeight="1" x14ac:dyDescent="0.45">
      <c r="A798" s="172"/>
      <c r="B798" s="3">
        <f t="shared" ref="B798:J798" si="21">SUM(B2:B797)</f>
        <v>3646276.04</v>
      </c>
      <c r="C798" s="3">
        <f t="shared" si="21"/>
        <v>3736775.04</v>
      </c>
      <c r="D798" s="3">
        <f t="shared" si="21"/>
        <v>2229513.0499999998</v>
      </c>
      <c r="E798" s="3">
        <f t="shared" si="21"/>
        <v>2283044.0499999998</v>
      </c>
      <c r="F798" s="206">
        <f>SUM(F2:F797)</f>
        <v>90653</v>
      </c>
      <c r="G798" s="206">
        <f t="shared" si="21"/>
        <v>54391</v>
      </c>
      <c r="H798" s="3">
        <f t="shared" si="21"/>
        <v>267033.33</v>
      </c>
      <c r="I798" s="3">
        <f t="shared" si="21"/>
        <v>54894.050000000025</v>
      </c>
      <c r="J798" s="68">
        <f t="shared" si="21"/>
        <v>344653.58862297738</v>
      </c>
      <c r="K798" s="2"/>
      <c r="L798" s="2"/>
      <c r="M798" s="94">
        <f>(C799-F794-F795-F796-F797)*C813*K797</f>
        <v>12154.546841394244</v>
      </c>
      <c r="N798" s="93">
        <f>(G798-G794-G795-G796-G797)*E813*L797</f>
        <v>10653.085642520215</v>
      </c>
      <c r="O798" s="54"/>
    </row>
    <row r="799" spans="1:15" ht="20.149999999999999" customHeight="1" x14ac:dyDescent="0.45">
      <c r="B799" s="105"/>
      <c r="C799">
        <f>C798-B798+F797</f>
        <v>91253</v>
      </c>
      <c r="D799" s="106"/>
      <c r="E799">
        <f>E798-D798+G797</f>
        <v>54786</v>
      </c>
      <c r="I799">
        <f>H798+I798</f>
        <v>321927.38000000006</v>
      </c>
      <c r="K799" s="101">
        <f>(F794+F796+F797)*C813*K797</f>
        <v>114.53623105160209</v>
      </c>
      <c r="L799" s="101">
        <f>(G794+G796+G797)*E813*L797</f>
        <v>261.85859871967654</v>
      </c>
      <c r="M799" s="71"/>
    </row>
    <row r="800" spans="1:15" ht="20.149999999999999" customHeight="1" x14ac:dyDescent="0.45">
      <c r="C800" s="166">
        <v>150</v>
      </c>
      <c r="D800" s="92"/>
      <c r="E800" s="92">
        <v>100</v>
      </c>
      <c r="I800" s="95">
        <f>I799+M798+N798</f>
        <v>344735.0124839145</v>
      </c>
      <c r="J800" s="91"/>
    </row>
    <row r="801" spans="1:16" ht="20.149999999999999" customHeight="1" x14ac:dyDescent="0.45">
      <c r="E801" s="104"/>
      <c r="F801">
        <v>628</v>
      </c>
      <c r="G801" s="142">
        <v>1046</v>
      </c>
      <c r="I801" s="95"/>
      <c r="J801" s="91"/>
    </row>
    <row r="802" spans="1:16" ht="20.149999999999999" customHeight="1" x14ac:dyDescent="0.45">
      <c r="A802" s="199"/>
      <c r="B802" s="4" t="s">
        <v>10</v>
      </c>
      <c r="C802" s="4" t="s">
        <v>11</v>
      </c>
      <c r="D802" s="4" t="s">
        <v>12</v>
      </c>
      <c r="F802" s="152">
        <f>F801/75*90</f>
        <v>753.6</v>
      </c>
      <c r="G802" s="152">
        <f>G801/75*90</f>
        <v>1255.2</v>
      </c>
      <c r="H802" s="153" t="s">
        <v>61</v>
      </c>
      <c r="J802" s="169"/>
      <c r="K802" s="24"/>
    </row>
    <row r="803" spans="1:16" ht="20.149999999999999" customHeight="1" x14ac:dyDescent="0.35">
      <c r="A803" s="170" t="s">
        <v>13</v>
      </c>
      <c r="B803" s="73">
        <f>F2+F4+F14+F22+F56+F68+F106+F148+F156+F162+F180+F188+F192+F224+F242+F252+F254+F306+F310+F312+F342+F346+F360+F376+F378+F386+F392+F412+F414+F416+F420+F428+F440+F454+F456+F464+F468+F488+F492+F496+F498+F526+F534+F540+F562+F576+F584+F586+F588+F594+F598+F602+F614+F620+F622+F628+F668+F678+F680+F682+F684+F690+F708+F710+F712+F716+F774+F776+F780+F786+F790+F792+F748</f>
        <v>42306</v>
      </c>
      <c r="C803" s="73">
        <f>G2+G4+G14+G22+G56+G68+G106+G148+G156+G162+G180+G188+G192+G224+G242+G252+G254+G306+G310+G312+G342+G346+G360+G376+G378+G386+G392+G412+G414+G416+G420+G428+G440+G454+G456+G464+G468+G488+G492+G496+G498+G526+G534+G540+G562+G576+G584+G586+G588+G594+G598+G602+G614+G620+G622+G628+G668+G678+G680+G682+G684+G690+G708+G710+G712+G716+G774+G776+G780+G786+G790+G792+G748</f>
        <v>27725</v>
      </c>
      <c r="D803" s="6">
        <f>B803+C803</f>
        <v>70031</v>
      </c>
    </row>
    <row r="804" spans="1:16" ht="20.149999999999999" customHeight="1" x14ac:dyDescent="0.35">
      <c r="A804" s="171" t="s">
        <v>56</v>
      </c>
      <c r="B804" s="150">
        <f>F6+F28+F90+F102+F104+F108+F144+F158+F230+F258+F274+F282+F284+F294+F296+F300+F318+F380+F388+F400+F406+F418+F442+F460+F478+F486+F524+F548+F556+F564+F572+F578+F582+F638+F640+F646+F654+F656+F670+F672+F686+F772+F778</f>
        <v>21825</v>
      </c>
      <c r="C804" s="150">
        <f>G6+G28+G90+G102+G104+G108+G144+G158+G230+G258+G274+G282+G284+G294+G296+G300+G318+G380+G388+G400+G406+G418+G442+G460+G478+G486+G524+G548+G556+G564+G572+G578+G582+G638+G640+G646+G654+G656+G670+G672+G686+G772+G778</f>
        <v>12837</v>
      </c>
      <c r="D804" s="150">
        <f>B804+C804</f>
        <v>34662</v>
      </c>
    </row>
    <row r="805" spans="1:16" ht="20.149999999999999" customHeight="1" x14ac:dyDescent="0.45">
      <c r="A805" s="199"/>
      <c r="B805" s="72">
        <f>F798-B803</f>
        <v>48347</v>
      </c>
      <c r="C805" s="72">
        <f>G798-C803</f>
        <v>26666</v>
      </c>
      <c r="D805" s="5">
        <f>B805+C805</f>
        <v>75013</v>
      </c>
    </row>
    <row r="806" spans="1:16" ht="20.149999999999999" customHeight="1" thickBot="1" x14ac:dyDescent="0.5">
      <c r="A806" s="200"/>
      <c r="B806" s="167">
        <f>B805+C812</f>
        <v>50313.999999999884</v>
      </c>
      <c r="C806" s="13">
        <f>C805+E812</f>
        <v>31635</v>
      </c>
      <c r="D806" s="13"/>
    </row>
    <row r="807" spans="1:16" ht="16.5" customHeight="1" x14ac:dyDescent="0.35">
      <c r="A807" s="207" t="s">
        <v>14</v>
      </c>
      <c r="B807" s="208"/>
      <c r="C807" s="208"/>
      <c r="D807" s="208"/>
      <c r="E807" s="209"/>
      <c r="H807" s="13"/>
      <c r="I807" s="13"/>
      <c r="J807" s="75"/>
      <c r="K807" s="13"/>
      <c r="L807" s="13"/>
      <c r="M807" s="43"/>
      <c r="N807" s="44"/>
      <c r="O807" s="62"/>
    </row>
    <row r="808" spans="1:16" ht="22.5" customHeight="1" x14ac:dyDescent="0.45">
      <c r="A808" s="201"/>
      <c r="B808" s="14" t="s">
        <v>18</v>
      </c>
      <c r="C808" s="75" t="s">
        <v>19</v>
      </c>
      <c r="D808" s="13" t="s">
        <v>20</v>
      </c>
      <c r="E808" s="74" t="s">
        <v>21</v>
      </c>
      <c r="G808" s="97" t="s">
        <v>40</v>
      </c>
      <c r="H808" s="149" t="s">
        <v>44</v>
      </c>
      <c r="I808" s="4"/>
      <c r="J808" s="72" t="s">
        <v>51</v>
      </c>
    </row>
    <row r="809" spans="1:16" ht="20.149999999999999" customHeight="1" x14ac:dyDescent="0.35">
      <c r="A809" s="202" t="s">
        <v>15</v>
      </c>
      <c r="B809" s="14">
        <f>H809*G809</f>
        <v>938220</v>
      </c>
      <c r="C809" s="14">
        <f>J809*G809</f>
        <v>1030839.9999999999</v>
      </c>
      <c r="D809" s="14">
        <f>H811*G809</f>
        <v>578840</v>
      </c>
      <c r="E809" s="15">
        <f>J811*G809</f>
        <v>638200</v>
      </c>
      <c r="F809">
        <f>C809-B809</f>
        <v>92619.999999999884</v>
      </c>
      <c r="G809" s="120">
        <v>2000</v>
      </c>
      <c r="H809" s="72">
        <v>469.11</v>
      </c>
      <c r="I809" s="2" t="s">
        <v>22</v>
      </c>
      <c r="J809" s="72">
        <v>515.41999999999996</v>
      </c>
      <c r="K809" s="14"/>
      <c r="L809" s="128"/>
      <c r="M809" s="129"/>
      <c r="N809" s="129"/>
      <c r="O809" s="62"/>
      <c r="P809" s="14"/>
    </row>
    <row r="810" spans="1:16" ht="20.149999999999999" customHeight="1" x14ac:dyDescent="0.35">
      <c r="A810" s="203" t="s">
        <v>31</v>
      </c>
      <c r="B810" s="14"/>
      <c r="C810" s="14">
        <f>F809</f>
        <v>92619.999999999884</v>
      </c>
      <c r="D810" s="14"/>
      <c r="E810" s="15">
        <f>E809-D809</f>
        <v>59360</v>
      </c>
      <c r="H810" s="4"/>
      <c r="I810" s="2"/>
      <c r="J810" s="140"/>
      <c r="K810" s="14"/>
      <c r="L810" s="130"/>
      <c r="M810" s="129"/>
      <c r="N810" s="129"/>
      <c r="O810" s="62"/>
      <c r="P810" s="14"/>
    </row>
    <row r="811" spans="1:16" ht="20.149999999999999" customHeight="1" x14ac:dyDescent="0.35">
      <c r="A811" s="202" t="s">
        <v>65</v>
      </c>
      <c r="B811" s="14"/>
      <c r="C811" s="19">
        <f>F798</f>
        <v>90653</v>
      </c>
      <c r="D811" s="14"/>
      <c r="E811" s="15">
        <f>G798</f>
        <v>54391</v>
      </c>
      <c r="F811">
        <f>E809-D809</f>
        <v>59360</v>
      </c>
      <c r="H811" s="72">
        <v>289.42</v>
      </c>
      <c r="I811" s="2" t="s">
        <v>23</v>
      </c>
      <c r="J811" s="72">
        <v>319.10000000000002</v>
      </c>
      <c r="K811" s="14"/>
      <c r="L811" s="128"/>
      <c r="M811" s="129"/>
      <c r="N811" s="129"/>
      <c r="O811" s="62"/>
      <c r="P811" s="14"/>
    </row>
    <row r="812" spans="1:16" ht="20.149999999999999" customHeight="1" thickBot="1" x14ac:dyDescent="0.4">
      <c r="A812" s="204" t="s">
        <v>16</v>
      </c>
      <c r="B812" s="16"/>
      <c r="C812" s="23">
        <f>C810-C811</f>
        <v>1966.9999999998836</v>
      </c>
      <c r="D812" s="16"/>
      <c r="E812" s="18">
        <f>E810-E811</f>
        <v>4969</v>
      </c>
      <c r="J812" s="139"/>
      <c r="K812" s="14"/>
      <c r="L812" s="131"/>
      <c r="M812" s="129"/>
      <c r="N812" s="132"/>
      <c r="O812" s="62"/>
      <c r="P812" s="14"/>
    </row>
    <row r="813" spans="1:16" ht="20.149999999999999" customHeight="1" x14ac:dyDescent="0.35">
      <c r="A813" s="205" t="s">
        <v>36</v>
      </c>
      <c r="C813" s="141">
        <f>C812/C810</f>
        <v>2.1237313755127253E-2</v>
      </c>
      <c r="E813" s="143">
        <f>E812/E810</f>
        <v>8.3709568733153633E-2</v>
      </c>
      <c r="K813" s="14"/>
      <c r="L813" s="14"/>
      <c r="M813" s="129"/>
      <c r="N813" s="132"/>
      <c r="O813" s="62"/>
      <c r="P813" s="14"/>
    </row>
    <row r="814" spans="1:16" ht="20.149999999999999" customHeight="1" x14ac:dyDescent="0.45">
      <c r="M814" s="118"/>
      <c r="N814" s="119"/>
    </row>
    <row r="818" spans="3:5" ht="20.149999999999999" customHeight="1" x14ac:dyDescent="0.45">
      <c r="C818" s="124"/>
      <c r="D818" s="124"/>
    </row>
    <row r="819" spans="3:5" ht="20.149999999999999" customHeight="1" x14ac:dyDescent="0.45">
      <c r="C819" s="124"/>
      <c r="D819" s="124"/>
    </row>
    <row r="821" spans="3:5" ht="20.149999999999999" customHeight="1" x14ac:dyDescent="0.45">
      <c r="E821" s="124"/>
    </row>
  </sheetData>
  <mergeCells count="9">
    <mergeCell ref="A807:E807"/>
    <mergeCell ref="A32:A34"/>
    <mergeCell ref="B1:C1"/>
    <mergeCell ref="D1:E1"/>
    <mergeCell ref="A366:A367"/>
    <mergeCell ref="A328:A330"/>
    <mergeCell ref="A368:A370"/>
    <mergeCell ref="A534:A536"/>
    <mergeCell ref="A518:A520"/>
  </mergeCells>
  <phoneticPr fontId="10" type="noConversion"/>
  <pageMargins left="0.7" right="0.7" top="0.75" bottom="0.75" header="0.3" footer="0.3"/>
  <pageSetup paperSize="9" scale="38" fitToHeight="0" orientation="portrait" r:id="rId1"/>
  <ignoredErrors>
    <ignoredError sqref="M402:N406 M784:N784 N783 M788:N789 N785 M786:N786 M751:N782 N750 M793:N793 M790 M3:N4 M551:N551 M553:N670 M552 M130:N229 M91:N101 M90 M231:N295 M297:N399 M487:N487 M106:N127 M689:N749 N688 M534:N549 M488 M489:N531 M6:N24 N5 M84:N89 N25 M408:N485 M407 M26:N81 M104:N104 M792 M672:N687 N67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Апрель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Михаил Орлов</dc:creator>
  <cp:lastModifiedBy>rossolova62@gmail.com</cp:lastModifiedBy>
  <cp:lastPrinted>2020-04-22T19:07:19Z</cp:lastPrinted>
  <dcterms:created xsi:type="dcterms:W3CDTF">2017-04-26T17:24:23Z</dcterms:created>
  <dcterms:modified xsi:type="dcterms:W3CDTF">2020-04-24T13:47:59Z</dcterms:modified>
</cp:coreProperties>
</file>