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7" i="1" l="1"/>
  <c r="I60" i="1"/>
  <c r="G36" i="1"/>
  <c r="G35" i="1"/>
  <c r="G33" i="1"/>
  <c r="G13" i="1"/>
  <c r="G30" i="1" l="1"/>
  <c r="G28" i="1" l="1"/>
  <c r="H56" i="1" l="1"/>
  <c r="G57" i="1"/>
  <c r="H54" i="1" l="1"/>
  <c r="H53" i="1"/>
  <c r="H59" i="1" l="1"/>
  <c r="H58" i="1"/>
  <c r="G37" i="1"/>
  <c r="H51" i="1" l="1"/>
  <c r="L13" i="1" l="1"/>
  <c r="G21" i="1" l="1"/>
  <c r="H55" i="1" l="1"/>
  <c r="H50" i="1" l="1"/>
  <c r="H21" i="1" l="1"/>
  <c r="H49" i="1"/>
  <c r="H48" i="1"/>
  <c r="H47" i="1"/>
  <c r="H46" i="1"/>
  <c r="H45" i="1"/>
  <c r="H44" i="1"/>
  <c r="H43" i="1"/>
  <c r="H41" i="1"/>
  <c r="G34" i="1"/>
  <c r="G32" i="1"/>
  <c r="G31" i="1"/>
  <c r="G29" i="1"/>
  <c r="H25" i="1"/>
  <c r="H23" i="1"/>
  <c r="H7" i="1"/>
  <c r="G38" i="1" l="1"/>
  <c r="G39" i="1" s="1"/>
  <c r="G40" i="1" s="1"/>
  <c r="G60" i="1" s="1"/>
  <c r="H13" i="1"/>
  <c r="H40" i="1" l="1"/>
  <c r="G62" i="1"/>
  <c r="H60" i="1" l="1"/>
  <c r="I56" i="1" s="1"/>
  <c r="I58" i="1" l="1"/>
  <c r="I54" i="1"/>
  <c r="I55" i="1"/>
  <c r="I53" i="1"/>
  <c r="I51" i="1"/>
  <c r="I40" i="1"/>
  <c r="I50" i="1"/>
  <c r="I49" i="1"/>
  <c r="I46" i="1"/>
  <c r="I25" i="1"/>
  <c r="I41" i="1"/>
  <c r="I59" i="1"/>
  <c r="I48" i="1"/>
  <c r="I47" i="1"/>
  <c r="I13" i="1"/>
  <c r="I7" i="1"/>
  <c r="I43" i="1"/>
  <c r="I21" i="1"/>
  <c r="I44" i="1"/>
  <c r="I45" i="1"/>
  <c r="I23" i="1"/>
</calcChain>
</file>

<file path=xl/sharedStrings.xml><?xml version="1.0" encoding="utf-8"?>
<sst xmlns="http://schemas.openxmlformats.org/spreadsheetml/2006/main" count="125" uniqueCount="113">
  <si>
    <t>СНТ "ЛЕСНАЯ  ПОЛЯНА"</t>
  </si>
  <si>
    <t>№  пп</t>
  </si>
  <si>
    <t>Наименование  затрат</t>
  </si>
  <si>
    <t>Примечание</t>
  </si>
  <si>
    <t>На сотку затраты по статьям (руб.)</t>
  </si>
  <si>
    <t>В процентах (%)</t>
  </si>
  <si>
    <t>1.</t>
  </si>
  <si>
    <t>СОДЕРЖАНИЕ  внутренних дорог</t>
  </si>
  <si>
    <t>1.1</t>
  </si>
  <si>
    <t>2</t>
  </si>
  <si>
    <t>ориентировочно</t>
  </si>
  <si>
    <t>ИТОГО</t>
  </si>
  <si>
    <t>3.</t>
  </si>
  <si>
    <t>ВОДОСНАБЖЕНИЕ</t>
  </si>
  <si>
    <t>3.1.</t>
  </si>
  <si>
    <t>3.2.</t>
  </si>
  <si>
    <t>Расход  электроэнергии  для  глубинного насоса</t>
  </si>
  <si>
    <t>3.3.</t>
  </si>
  <si>
    <t>3.4.</t>
  </si>
  <si>
    <t>Устройство задвижек на всех линиях</t>
  </si>
  <si>
    <t>4.</t>
  </si>
  <si>
    <t xml:space="preserve"> ВЫВОЗ  МУСОРА</t>
  </si>
  <si>
    <t>4.1.</t>
  </si>
  <si>
    <t>Вывоз  мусора  специализированной организацией</t>
  </si>
  <si>
    <t>5.</t>
  </si>
  <si>
    <t>ОЧИСТКА  ДОРОГ  ОТ  СНЕГА</t>
  </si>
  <si>
    <t>5.1.</t>
  </si>
  <si>
    <t>Механизированная уборка улиц в СНТ и дорог</t>
  </si>
  <si>
    <t>6.</t>
  </si>
  <si>
    <t>ШТАТНОЕ РАСПИСАНИЕ РАБОТНИКОВ СНТ</t>
  </si>
  <si>
    <t>6.1.</t>
  </si>
  <si>
    <t>в месяц</t>
  </si>
  <si>
    <t>кол-во</t>
  </si>
  <si>
    <t>Фонд  оплаты  труда  главного бухгалтера</t>
  </si>
  <si>
    <t>6.3.</t>
  </si>
  <si>
    <t>Фонд  оплаты  труда  электрика</t>
  </si>
  <si>
    <t>6.4.</t>
  </si>
  <si>
    <t>Фонд  оплаты  труда  водопроводчика</t>
  </si>
  <si>
    <t>6.5.</t>
  </si>
  <si>
    <t xml:space="preserve">Фонд  оплаты  труда  дворника </t>
  </si>
  <si>
    <t>ИТОГО на оплату труда сотрудников</t>
  </si>
  <si>
    <t xml:space="preserve">Страховые взносы от ФОТ </t>
  </si>
  <si>
    <t>ИТОГО ФОТ С СОЦИАЛЬНЫМИ ОТЧИСЛЕНИЯМИ</t>
  </si>
  <si>
    <t>7</t>
  </si>
  <si>
    <t>8.</t>
  </si>
  <si>
    <t>8.1</t>
  </si>
  <si>
    <t>8.2</t>
  </si>
  <si>
    <t>Водный налог (от количества потребленной воды)</t>
  </si>
  <si>
    <t>8.3</t>
  </si>
  <si>
    <t>8.4</t>
  </si>
  <si>
    <t>8.5</t>
  </si>
  <si>
    <t>Противопожарные принадлежности, инвентарь, организация мероприятий (смета)</t>
  </si>
  <si>
    <t>8.6</t>
  </si>
  <si>
    <t>Мероприятия по очистке леса от сухих веток и мусора (смета)</t>
  </si>
  <si>
    <t>8.7</t>
  </si>
  <si>
    <t>Услуги  банка</t>
  </si>
  <si>
    <t>Канцтовары, содержание оргтехники, сайт</t>
  </si>
  <si>
    <t>9.</t>
  </si>
  <si>
    <t>РЕЗЕРВНЫЙ  ФОНД</t>
  </si>
  <si>
    <t>В С Е Г О</t>
  </si>
  <si>
    <t>Всего соток в СНТ</t>
  </si>
  <si>
    <t>На одну сотку</t>
  </si>
  <si>
    <t>рублей</t>
  </si>
  <si>
    <t>Ремонтные  материалы  и  работа организаций  по  договору (запуск)</t>
  </si>
  <si>
    <t>Резерв на аварийные ситуации и обслуживание водопровода (материалы)</t>
  </si>
  <si>
    <t>из сметы 2021</t>
  </si>
  <si>
    <t>Ямочный ремонт (все улицы и подъезные дороги) в два этапа</t>
  </si>
  <si>
    <t xml:space="preserve">Экономия (+), перерасход (-) </t>
  </si>
  <si>
    <t>2.1.</t>
  </si>
  <si>
    <t>ЭЛЕКТРОСНАБЖЕНИЕ И СОДЕРЖАНИЕ ОБЪЕКТОВ СНТ</t>
  </si>
  <si>
    <t>8.8.</t>
  </si>
  <si>
    <t>8.9.</t>
  </si>
  <si>
    <t xml:space="preserve"> СУММА по статьям расходов</t>
  </si>
  <si>
    <t>Регулярные анализы воды из скважины</t>
  </si>
  <si>
    <t>Разовые услуги,пени</t>
  </si>
  <si>
    <t>2.2.</t>
  </si>
  <si>
    <t>Расходы на окашивание периметра всей территории СНТ (три раза за летний период), благоустройство территории</t>
  </si>
  <si>
    <t>Ограждение территории СНТ (частично)</t>
  </si>
  <si>
    <t>30000= из сметы на 2021 остаток</t>
  </si>
  <si>
    <t>8.10</t>
  </si>
  <si>
    <t>8.11.</t>
  </si>
  <si>
    <t>Услуги удаленной диспетчеризации (шлагбаумы)</t>
  </si>
  <si>
    <t>10.</t>
  </si>
  <si>
    <t>НЕПРЕДВИДЕННЫЕ РАСХОДЫ</t>
  </si>
  <si>
    <t>Расход  электроэнергии  на  уличное освещение и на другие объекты СНТ</t>
  </si>
  <si>
    <t>Интернет в СНТ, юридические, нотариальные, почтовые услуги, ЭДО</t>
  </si>
  <si>
    <t>ПРОЧИЕ  ХОЗЯЙСТВЕННЫЕ  РАСХОДЫ</t>
  </si>
  <si>
    <t>46610 м2, кад.ст. 827,56 руб./м2</t>
  </si>
  <si>
    <t>8.12.</t>
  </si>
  <si>
    <t>ИТОГО прочих хозяйственных расходов</t>
  </si>
  <si>
    <t>Расходные материалы (светильники, лампы, фотореле), внеплановый ремонт (материалы)</t>
  </si>
  <si>
    <t>(для замены насоса)</t>
  </si>
  <si>
    <t>см.расчет</t>
  </si>
  <si>
    <t>перенос на 2026</t>
  </si>
  <si>
    <t>109 и 81 п.м</t>
  </si>
  <si>
    <t xml:space="preserve">2 раза </t>
  </si>
  <si>
    <t>11138 в месяц</t>
  </si>
  <si>
    <t>Содержание шлагбаумов</t>
  </si>
  <si>
    <t>47500 инвентарь снегоуборщик</t>
  </si>
  <si>
    <t>Фонд  оплаты  труда  председателя СНТ</t>
  </si>
  <si>
    <t>НАЛОГ НА ЗЕМЛЮ (ЗОП) ЗА 2026 год</t>
  </si>
  <si>
    <t>Исполнение сметы в 2026 году</t>
  </si>
  <si>
    <t>8.13.</t>
  </si>
  <si>
    <t>Организация точки электроснаб-я на хоздворе</t>
  </si>
  <si>
    <t>6.2</t>
  </si>
  <si>
    <t>с 01.06.2026</t>
  </si>
  <si>
    <t>100 000 с экономии</t>
  </si>
  <si>
    <t>ориентир. 900 м3</t>
  </si>
  <si>
    <t xml:space="preserve"> 335600 (1 кв.) - доп.сбор 54000 = 281600</t>
  </si>
  <si>
    <t>6.6.</t>
  </si>
  <si>
    <t xml:space="preserve">       С  М  Е  Т  А    Р  А  С  Х  О  Д  О  В    на   2 0 2 6        </t>
  </si>
  <si>
    <t>Утверждена общим собранием от 05.06-20.06.2026</t>
  </si>
  <si>
    <t>протокол №14/2026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</si>
</sst>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_(* #,##0.00_);_(* \(#,##0.00\);_(* &quot;-&quot;??_);_(@_)"/>
    <numFmt numFmtId="165" formatCode="0.0%"/>
  </numFmts>
  <fonts count="41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u/>
      <sz val="14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1"/>
      <name val="Arial"/>
      <family val="2"/>
      <charset val="204"/>
    </font>
    <font>
      <b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1"/>
      <color indexed="10"/>
      <name val="Arial"/>
      <family val="2"/>
      <charset val="204"/>
    </font>
    <font>
      <sz val="9"/>
      <color indexed="8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sz val="9"/>
      <color indexed="8"/>
      <name val="Arial"/>
      <family val="2"/>
      <charset val="204"/>
    </font>
    <font>
      <sz val="8"/>
      <name val="Arial"/>
      <family val="2"/>
      <charset val="204"/>
    </font>
    <font>
      <b/>
      <i/>
      <sz val="11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i/>
      <sz val="10"/>
      <name val="Arial"/>
      <family val="2"/>
      <charset val="204"/>
    </font>
    <font>
      <b/>
      <u/>
      <sz val="12"/>
      <color indexed="8"/>
      <name val="Arial"/>
      <family val="2"/>
      <charset val="204"/>
    </font>
    <font>
      <b/>
      <u/>
      <sz val="12"/>
      <name val="Arial"/>
      <family val="2"/>
      <charset val="204"/>
    </font>
    <font>
      <sz val="11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rgb="FFC00000"/>
      <name val="Arial"/>
      <family val="2"/>
      <charset val="204"/>
    </font>
    <font>
      <sz val="12"/>
      <color indexed="8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indexed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  <charset val="204"/>
    </font>
    <font>
      <b/>
      <u/>
      <sz val="10"/>
      <color indexed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name val="Arial"/>
      <family val="2"/>
      <charset val="204"/>
    </font>
    <font>
      <sz val="12"/>
      <name val="Arial"/>
      <family val="2"/>
      <charset val="204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17">
    <xf numFmtId="0" fontId="0" fillId="0" borderId="0" xfId="0"/>
    <xf numFmtId="0" fontId="2" fillId="0" borderId="0" xfId="1" applyFont="1" applyAlignment="1">
      <alignment horizontal="center"/>
    </xf>
    <xf numFmtId="164" fontId="2" fillId="0" borderId="0" xfId="2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49" fontId="2" fillId="0" borderId="0" xfId="1" quotePrefix="1" applyNumberFormat="1" applyFont="1" applyAlignment="1">
      <alignment horizontal="left"/>
    </xf>
    <xf numFmtId="164" fontId="2" fillId="0" borderId="0" xfId="2" quotePrefix="1" applyFont="1" applyAlignment="1">
      <alignment horizontal="center"/>
    </xf>
    <xf numFmtId="49" fontId="4" fillId="0" borderId="3" xfId="1" applyNumberFormat="1" applyFont="1" applyBorder="1" applyAlignment="1">
      <alignment horizontal="center" vertical="center" wrapText="1"/>
    </xf>
    <xf numFmtId="164" fontId="4" fillId="0" borderId="4" xfId="2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7" fillId="0" borderId="0" xfId="1" applyFont="1" applyAlignment="1">
      <alignment vertical="center" wrapText="1"/>
    </xf>
    <xf numFmtId="49" fontId="1" fillId="0" borderId="6" xfId="1" applyNumberFormat="1" applyBorder="1" applyAlignment="1">
      <alignment horizontal="left" vertical="center" wrapText="1"/>
    </xf>
    <xf numFmtId="0" fontId="1" fillId="0" borderId="0" xfId="1" applyAlignment="1">
      <alignment vertical="center" wrapText="1"/>
    </xf>
    <xf numFmtId="49" fontId="1" fillId="0" borderId="1" xfId="1" applyNumberFormat="1" applyBorder="1" applyAlignment="1">
      <alignment horizontal="left" vertical="center" wrapText="1"/>
    </xf>
    <xf numFmtId="164" fontId="10" fillId="0" borderId="10" xfId="2" applyFont="1" applyBorder="1" applyAlignment="1">
      <alignment horizontal="center" vertical="center" wrapText="1"/>
    </xf>
    <xf numFmtId="164" fontId="11" fillId="0" borderId="10" xfId="2" applyFont="1" applyFill="1" applyBorder="1" applyAlignment="1">
      <alignment horizontal="center" vertical="center" wrapText="1"/>
    </xf>
    <xf numFmtId="164" fontId="2" fillId="0" borderId="13" xfId="2" applyFont="1" applyBorder="1" applyAlignment="1">
      <alignment horizontal="center" vertical="center" wrapText="1"/>
    </xf>
    <xf numFmtId="49" fontId="6" fillId="0" borderId="14" xfId="1" applyNumberFormat="1" applyFont="1" applyBorder="1" applyAlignment="1">
      <alignment horizontal="left" vertical="center" wrapText="1"/>
    </xf>
    <xf numFmtId="164" fontId="4" fillId="0" borderId="10" xfId="2" applyFont="1" applyBorder="1" applyAlignment="1">
      <alignment horizontal="center" vertical="center" wrapText="1"/>
    </xf>
    <xf numFmtId="1" fontId="1" fillId="0" borderId="10" xfId="1" applyNumberFormat="1" applyBorder="1" applyAlignment="1">
      <alignment horizontal="center" vertical="center" wrapText="1"/>
    </xf>
    <xf numFmtId="49" fontId="11" fillId="0" borderId="6" xfId="1" applyNumberFormat="1" applyFont="1" applyBorder="1" applyAlignment="1">
      <alignment horizontal="left" vertical="center" wrapText="1"/>
    </xf>
    <xf numFmtId="49" fontId="4" fillId="0" borderId="14" xfId="1" applyNumberFormat="1" applyFont="1" applyBorder="1" applyAlignment="1">
      <alignment horizontal="left" vertical="center" wrapText="1"/>
    </xf>
    <xf numFmtId="164" fontId="1" fillId="0" borderId="10" xfId="2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49" fontId="9" fillId="0" borderId="14" xfId="1" applyNumberFormat="1" applyFont="1" applyBorder="1" applyAlignment="1">
      <alignment horizontal="left" vertical="center" wrapText="1"/>
    </xf>
    <xf numFmtId="164" fontId="11" fillId="0" borderId="10" xfId="2" applyFont="1" applyBorder="1" applyAlignment="1">
      <alignment horizontal="center" vertical="center" wrapText="1"/>
    </xf>
    <xf numFmtId="49" fontId="6" fillId="0" borderId="17" xfId="1" applyNumberFormat="1" applyFont="1" applyBorder="1" applyAlignment="1">
      <alignment horizontal="left" vertical="center" wrapText="1"/>
    </xf>
    <xf numFmtId="164" fontId="4" fillId="0" borderId="21" xfId="2" applyFont="1" applyBorder="1" applyAlignment="1">
      <alignment horizontal="center" vertical="center" wrapText="1"/>
    </xf>
    <xf numFmtId="1" fontId="1" fillId="0" borderId="21" xfId="1" applyNumberFormat="1" applyBorder="1" applyAlignment="1">
      <alignment horizontal="center" vertical="center" wrapText="1"/>
    </xf>
    <xf numFmtId="164" fontId="1" fillId="0" borderId="10" xfId="2" applyFont="1" applyFill="1" applyBorder="1" applyAlignment="1">
      <alignment horizontal="center" vertical="center" wrapText="1"/>
    </xf>
    <xf numFmtId="164" fontId="1" fillId="0" borderId="22" xfId="2" applyFont="1" applyBorder="1" applyAlignment="1">
      <alignment horizontal="center" vertical="center" wrapText="1"/>
    </xf>
    <xf numFmtId="164" fontId="13" fillId="0" borderId="26" xfId="2" applyFont="1" applyBorder="1" applyAlignment="1">
      <alignment horizontal="center" vertical="center" wrapText="1"/>
    </xf>
    <xf numFmtId="164" fontId="11" fillId="0" borderId="26" xfId="2" applyFont="1" applyBorder="1" applyAlignment="1">
      <alignment horizontal="center" vertical="center" wrapText="1"/>
    </xf>
    <xf numFmtId="164" fontId="14" fillId="0" borderId="28" xfId="2" applyFont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165" fontId="2" fillId="0" borderId="10" xfId="1" applyNumberFormat="1" applyFont="1" applyBorder="1" applyAlignment="1">
      <alignment horizontal="center" vertical="center" wrapText="1"/>
    </xf>
    <xf numFmtId="164" fontId="6" fillId="0" borderId="13" xfId="2" applyFon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164" fontId="7" fillId="0" borderId="13" xfId="2" applyFont="1" applyBorder="1" applyAlignment="1">
      <alignment horizontal="center" vertical="center" wrapText="1"/>
    </xf>
    <xf numFmtId="0" fontId="15" fillId="0" borderId="0" xfId="1" applyFont="1" applyAlignment="1">
      <alignment vertical="center" wrapText="1"/>
    </xf>
    <xf numFmtId="49" fontId="2" fillId="0" borderId="33" xfId="1" applyNumberFormat="1" applyFont="1" applyBorder="1" applyAlignment="1">
      <alignment horizontal="left" vertical="center" wrapText="1"/>
    </xf>
    <xf numFmtId="1" fontId="1" fillId="0" borderId="34" xfId="1" applyNumberFormat="1" applyBorder="1" applyAlignment="1">
      <alignment horizontal="center" vertical="center" wrapText="1"/>
    </xf>
    <xf numFmtId="165" fontId="2" fillId="0" borderId="34" xfId="1" applyNumberFormat="1" applyFont="1" applyBorder="1" applyAlignment="1">
      <alignment horizontal="center" vertical="center" wrapText="1"/>
    </xf>
    <xf numFmtId="1" fontId="2" fillId="0" borderId="35" xfId="1" applyNumberFormat="1" applyFont="1" applyBorder="1" applyAlignment="1">
      <alignment horizontal="center" vertical="center" wrapText="1"/>
    </xf>
    <xf numFmtId="164" fontId="11" fillId="0" borderId="21" xfId="2" applyFont="1" applyBorder="1" applyAlignment="1">
      <alignment horizontal="center" vertical="center" wrapText="1"/>
    </xf>
    <xf numFmtId="1" fontId="1" fillId="2" borderId="26" xfId="1" applyNumberFormat="1" applyFill="1" applyBorder="1" applyAlignment="1">
      <alignment horizontal="center" vertical="center" wrapText="1"/>
    </xf>
    <xf numFmtId="49" fontId="6" fillId="0" borderId="6" xfId="1" applyNumberFormat="1" applyFont="1" applyBorder="1" applyAlignment="1">
      <alignment horizontal="left" vertical="center" wrapText="1"/>
    </xf>
    <xf numFmtId="49" fontId="2" fillId="0" borderId="38" xfId="1" applyNumberFormat="1" applyFont="1" applyBorder="1" applyAlignment="1">
      <alignment horizontal="left" vertical="center" wrapText="1"/>
    </xf>
    <xf numFmtId="164" fontId="7" fillId="0" borderId="26" xfId="2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164" fontId="1" fillId="0" borderId="13" xfId="2" applyFont="1" applyBorder="1" applyAlignment="1">
      <alignment horizontal="center" vertical="center" wrapText="1"/>
    </xf>
    <xf numFmtId="164" fontId="6" fillId="0" borderId="10" xfId="2" applyFont="1" applyBorder="1" applyAlignment="1">
      <alignment horizontal="center" vertical="center" wrapText="1"/>
    </xf>
    <xf numFmtId="49" fontId="9" fillId="0" borderId="14" xfId="1" applyNumberFormat="1" applyFont="1" applyBorder="1" applyAlignment="1">
      <alignment vertical="center" wrapText="1"/>
    </xf>
    <xf numFmtId="164" fontId="17" fillId="0" borderId="10" xfId="2" applyFont="1" applyBorder="1" applyAlignment="1">
      <alignment horizontal="center" vertical="center" wrapText="1"/>
    </xf>
    <xf numFmtId="49" fontId="6" fillId="0" borderId="38" xfId="1" applyNumberFormat="1" applyFont="1" applyBorder="1" applyAlignment="1">
      <alignment horizontal="left" vertical="center" wrapText="1"/>
    </xf>
    <xf numFmtId="164" fontId="13" fillId="0" borderId="41" xfId="2" applyFont="1" applyBorder="1" applyAlignment="1">
      <alignment horizontal="center" vertical="center" wrapText="1"/>
    </xf>
    <xf numFmtId="165" fontId="2" fillId="2" borderId="31" xfId="1" applyNumberFormat="1" applyFont="1" applyFill="1" applyBorder="1" applyAlignment="1">
      <alignment horizontal="center" vertical="center" wrapText="1"/>
    </xf>
    <xf numFmtId="164" fontId="19" fillId="0" borderId="31" xfId="2" applyFont="1" applyBorder="1" applyAlignment="1">
      <alignment horizontal="center" vertical="center" wrapText="1"/>
    </xf>
    <xf numFmtId="164" fontId="6" fillId="0" borderId="32" xfId="2" applyFont="1" applyBorder="1" applyAlignment="1">
      <alignment horizontal="center" vertical="center" wrapText="1"/>
    </xf>
    <xf numFmtId="0" fontId="18" fillId="0" borderId="11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10" fontId="2" fillId="2" borderId="31" xfId="1" applyNumberFormat="1" applyFont="1" applyFill="1" applyBorder="1" applyAlignment="1">
      <alignment horizontal="center" vertical="center" wrapText="1"/>
    </xf>
    <xf numFmtId="164" fontId="7" fillId="0" borderId="2" xfId="1" applyNumberFormat="1" applyFont="1" applyBorder="1" applyAlignment="1">
      <alignment horizontal="center" vertical="center" wrapText="1"/>
    </xf>
    <xf numFmtId="165" fontId="2" fillId="2" borderId="41" xfId="1" applyNumberFormat="1" applyFont="1" applyFill="1" applyBorder="1" applyAlignment="1">
      <alignment horizontal="center" vertical="center" wrapText="1"/>
    </xf>
    <xf numFmtId="164" fontId="11" fillId="0" borderId="42" xfId="2" applyFont="1" applyBorder="1" applyAlignment="1">
      <alignment horizontal="center" vertical="center" wrapText="1"/>
    </xf>
    <xf numFmtId="164" fontId="20" fillId="0" borderId="4" xfId="2" applyFont="1" applyBorder="1" applyAlignment="1">
      <alignment horizontal="center" vertical="center" wrapText="1"/>
    </xf>
    <xf numFmtId="1" fontId="6" fillId="0" borderId="4" xfId="1" applyNumberFormat="1" applyFont="1" applyBorder="1" applyAlignment="1">
      <alignment horizontal="center" vertical="center" wrapText="1"/>
    </xf>
    <xf numFmtId="9" fontId="4" fillId="0" borderId="4" xfId="1" applyNumberFormat="1" applyFont="1" applyBorder="1" applyAlignment="1">
      <alignment horizontal="center" vertical="center" wrapText="1"/>
    </xf>
    <xf numFmtId="164" fontId="7" fillId="0" borderId="4" xfId="2" applyFont="1" applyBorder="1" applyAlignment="1">
      <alignment horizontal="center" vertical="center" wrapText="1"/>
    </xf>
    <xf numFmtId="164" fontId="10" fillId="0" borderId="5" xfId="2" applyFont="1" applyBorder="1" applyAlignment="1">
      <alignment horizontal="center" vertical="center" wrapText="1"/>
    </xf>
    <xf numFmtId="49" fontId="1" fillId="0" borderId="0" xfId="1" applyNumberFormat="1" applyAlignment="1">
      <alignment horizontal="left"/>
    </xf>
    <xf numFmtId="0" fontId="1" fillId="0" borderId="0" xfId="1" applyAlignment="1">
      <alignment horizontal="center"/>
    </xf>
    <xf numFmtId="164" fontId="1" fillId="0" borderId="0" xfId="2" applyFont="1" applyAlignment="1">
      <alignment horizontal="center"/>
    </xf>
    <xf numFmtId="1" fontId="21" fillId="0" borderId="0" xfId="1" applyNumberFormat="1" applyFont="1" applyAlignment="1">
      <alignment horizontal="center"/>
    </xf>
    <xf numFmtId="164" fontId="11" fillId="0" borderId="0" xfId="2" applyFont="1" applyAlignment="1">
      <alignment horizontal="center"/>
    </xf>
    <xf numFmtId="164" fontId="12" fillId="0" borderId="0" xfId="2" applyFont="1" applyAlignment="1">
      <alignment horizontal="center"/>
    </xf>
    <xf numFmtId="164" fontId="22" fillId="0" borderId="0" xfId="2" applyFont="1" applyAlignment="1">
      <alignment horizontal="center"/>
    </xf>
    <xf numFmtId="0" fontId="23" fillId="0" borderId="0" xfId="1" applyFont="1" applyAlignment="1">
      <alignment horizontal="center"/>
    </xf>
    <xf numFmtId="1" fontId="1" fillId="0" borderId="0" xfId="1" applyNumberFormat="1" applyAlignment="1">
      <alignment horizontal="center"/>
    </xf>
    <xf numFmtId="164" fontId="7" fillId="0" borderId="0" xfId="2" applyFont="1" applyAlignment="1">
      <alignment horizontal="center"/>
    </xf>
    <xf numFmtId="0" fontId="6" fillId="0" borderId="0" xfId="1" applyFont="1"/>
    <xf numFmtId="1" fontId="2" fillId="0" borderId="29" xfId="1" applyNumberFormat="1" applyFont="1" applyBorder="1" applyAlignment="1">
      <alignment horizontal="center" vertical="center" wrapText="1"/>
    </xf>
    <xf numFmtId="1" fontId="2" fillId="0" borderId="30" xfId="1" applyNumberFormat="1" applyFont="1" applyBorder="1" applyAlignment="1">
      <alignment horizontal="center" vertical="center" wrapText="1"/>
    </xf>
    <xf numFmtId="1" fontId="15" fillId="0" borderId="36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right"/>
    </xf>
    <xf numFmtId="0" fontId="2" fillId="2" borderId="4" xfId="1" applyFont="1" applyFill="1" applyBorder="1" applyAlignment="1">
      <alignment horizontal="center" vertical="center" wrapText="1"/>
    </xf>
    <xf numFmtId="164" fontId="26" fillId="0" borderId="4" xfId="2" applyFont="1" applyBorder="1" applyAlignment="1">
      <alignment horizontal="center" vertical="center" wrapText="1"/>
    </xf>
    <xf numFmtId="164" fontId="2" fillId="0" borderId="5" xfId="2" applyFont="1" applyBorder="1" applyAlignment="1">
      <alignment horizontal="center" vertical="center" wrapText="1"/>
    </xf>
    <xf numFmtId="164" fontId="2" fillId="0" borderId="10" xfId="2" applyFont="1" applyBorder="1" applyAlignment="1">
      <alignment horizontal="center" vertical="center" wrapText="1"/>
    </xf>
    <xf numFmtId="164" fontId="2" fillId="0" borderId="34" xfId="2" applyFont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64" fontId="9" fillId="0" borderId="31" xfId="2" applyFont="1" applyBorder="1" applyAlignment="1">
      <alignment horizontal="center" vertical="center" wrapText="1"/>
    </xf>
    <xf numFmtId="1" fontId="9" fillId="2" borderId="31" xfId="1" applyNumberFormat="1" applyFont="1" applyFill="1" applyBorder="1" applyAlignment="1">
      <alignment horizontal="center" vertical="center" wrapText="1"/>
    </xf>
    <xf numFmtId="1" fontId="9" fillId="2" borderId="26" xfId="1" applyNumberFormat="1" applyFont="1" applyFill="1" applyBorder="1" applyAlignment="1">
      <alignment horizontal="center" vertical="center" wrapText="1"/>
    </xf>
    <xf numFmtId="1" fontId="9" fillId="2" borderId="41" xfId="1" applyNumberFormat="1" applyFont="1" applyFill="1" applyBorder="1" applyAlignment="1">
      <alignment horizontal="center" vertical="center" wrapText="1"/>
    </xf>
    <xf numFmtId="165" fontId="2" fillId="2" borderId="26" xfId="1" applyNumberFormat="1" applyFont="1" applyFill="1" applyBorder="1" applyAlignment="1">
      <alignment horizontal="center" vertical="center" wrapText="1"/>
    </xf>
    <xf numFmtId="10" fontId="1" fillId="2" borderId="10" xfId="1" applyNumberFormat="1" applyFill="1" applyBorder="1" applyAlignment="1">
      <alignment horizontal="center"/>
    </xf>
    <xf numFmtId="1" fontId="1" fillId="2" borderId="10" xfId="1" applyNumberFormat="1" applyFill="1" applyBorder="1" applyAlignment="1">
      <alignment horizontal="center"/>
    </xf>
    <xf numFmtId="1" fontId="27" fillId="2" borderId="41" xfId="1" applyNumberFormat="1" applyFont="1" applyFill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164" fontId="7" fillId="0" borderId="28" xfId="2" applyFont="1" applyBorder="1" applyAlignment="1">
      <alignment horizontal="center" vertical="center" wrapText="1"/>
    </xf>
    <xf numFmtId="164" fontId="28" fillId="0" borderId="28" xfId="2" applyFont="1" applyBorder="1" applyAlignment="1">
      <alignment horizontal="center" vertical="center" wrapText="1"/>
    </xf>
    <xf numFmtId="164" fontId="11" fillId="0" borderId="28" xfId="2" applyFont="1" applyBorder="1" applyAlignment="1">
      <alignment horizontal="center" vertical="center" wrapText="1"/>
    </xf>
    <xf numFmtId="4" fontId="30" fillId="0" borderId="10" xfId="0" applyNumberFormat="1" applyFont="1" applyBorder="1" applyAlignment="1">
      <alignment vertical="center" wrapText="1"/>
    </xf>
    <xf numFmtId="164" fontId="3" fillId="0" borderId="31" xfId="2" applyFont="1" applyBorder="1" applyAlignment="1">
      <alignment horizontal="center" vertical="center" wrapText="1"/>
    </xf>
    <xf numFmtId="164" fontId="12" fillId="0" borderId="37" xfId="2" applyFont="1" applyBorder="1" applyAlignment="1">
      <alignment horizontal="center" vertical="center" wrapText="1"/>
    </xf>
    <xf numFmtId="164" fontId="7" fillId="0" borderId="41" xfId="1" applyNumberFormat="1" applyFont="1" applyBorder="1" applyAlignment="1">
      <alignment horizontal="center" vertical="center" wrapText="1"/>
    </xf>
    <xf numFmtId="164" fontId="7" fillId="0" borderId="41" xfId="2" applyFont="1" applyBorder="1" applyAlignment="1">
      <alignment horizontal="center" vertical="center" wrapText="1"/>
    </xf>
    <xf numFmtId="164" fontId="4" fillId="0" borderId="13" xfId="2" applyFont="1" applyBorder="1" applyAlignment="1">
      <alignment horizontal="center" vertical="center" wrapText="1"/>
    </xf>
    <xf numFmtId="0" fontId="18" fillId="0" borderId="0" xfId="1" applyFont="1" applyAlignment="1">
      <alignment vertical="center" wrapText="1"/>
    </xf>
    <xf numFmtId="2" fontId="31" fillId="4" borderId="0" xfId="1" applyNumberFormat="1" applyFont="1" applyFill="1" applyAlignment="1">
      <alignment horizontal="center"/>
    </xf>
    <xf numFmtId="49" fontId="4" fillId="0" borderId="0" xfId="1" applyNumberFormat="1" applyFont="1"/>
    <xf numFmtId="164" fontId="1" fillId="0" borderId="26" xfId="2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17" fontId="1" fillId="0" borderId="0" xfId="1" applyNumberFormat="1" applyAlignment="1">
      <alignment vertical="center" wrapText="1"/>
    </xf>
    <xf numFmtId="164" fontId="7" fillId="0" borderId="10" xfId="2" applyFont="1" applyBorder="1" applyAlignment="1">
      <alignment horizontal="center" vertical="center" wrapText="1"/>
    </xf>
    <xf numFmtId="43" fontId="1" fillId="0" borderId="0" xfId="1" applyNumberFormat="1" applyAlignment="1">
      <alignment vertical="center" wrapText="1"/>
    </xf>
    <xf numFmtId="164" fontId="6" fillId="0" borderId="31" xfId="2" applyFont="1" applyBorder="1" applyAlignment="1">
      <alignment horizontal="center" vertical="center" wrapText="1"/>
    </xf>
    <xf numFmtId="1" fontId="2" fillId="0" borderId="11" xfId="1" applyNumberFormat="1" applyFont="1" applyBorder="1" applyAlignment="1">
      <alignment horizontal="center" vertical="center" wrapText="1"/>
    </xf>
    <xf numFmtId="1" fontId="2" fillId="0" borderId="12" xfId="1" applyNumberFormat="1" applyFont="1" applyBorder="1" applyAlignment="1">
      <alignment horizontal="center" vertical="center" wrapText="1"/>
    </xf>
    <xf numFmtId="49" fontId="9" fillId="0" borderId="14" xfId="1" applyNumberFormat="1" applyFont="1" applyBorder="1" applyAlignment="1">
      <alignment horizontal="left" vertical="center" wrapText="1"/>
    </xf>
    <xf numFmtId="0" fontId="33" fillId="0" borderId="13" xfId="0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64" fontId="13" fillId="0" borderId="34" xfId="2" applyFont="1" applyBorder="1" applyAlignment="1">
      <alignment horizontal="center" vertical="center" wrapText="1"/>
    </xf>
    <xf numFmtId="10" fontId="2" fillId="0" borderId="35" xfId="1" applyNumberFormat="1" applyFont="1" applyBorder="1" applyAlignment="1">
      <alignment horizontal="center" vertical="center" wrapText="1"/>
    </xf>
    <xf numFmtId="10" fontId="2" fillId="0" borderId="36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4" fillId="0" borderId="37" xfId="2" applyFont="1" applyBorder="1" applyAlignment="1">
      <alignment horizontal="center" vertical="center" wrapText="1"/>
    </xf>
    <xf numFmtId="164" fontId="13" fillId="0" borderId="41" xfId="2" applyFont="1" applyFill="1" applyBorder="1" applyAlignment="1">
      <alignment horizontal="center" vertical="center" wrapText="1"/>
    </xf>
    <xf numFmtId="1" fontId="38" fillId="2" borderId="34" xfId="1" applyNumberFormat="1" applyFont="1" applyFill="1" applyBorder="1" applyAlignment="1">
      <alignment horizontal="center" vertical="center" wrapText="1"/>
    </xf>
    <xf numFmtId="165" fontId="2" fillId="2" borderId="34" xfId="1" applyNumberFormat="1" applyFont="1" applyFill="1" applyBorder="1" applyAlignment="1">
      <alignment horizontal="center" vertical="center" wrapText="1"/>
    </xf>
    <xf numFmtId="164" fontId="17" fillId="0" borderId="32" xfId="2" applyFont="1" applyBorder="1" applyAlignment="1">
      <alignment horizontal="center" vertical="center" wrapText="1"/>
    </xf>
    <xf numFmtId="0" fontId="13" fillId="0" borderId="0" xfId="1" applyFont="1" applyAlignment="1">
      <alignment horizontal="center"/>
    </xf>
    <xf numFmtId="0" fontId="1" fillId="0" borderId="11" xfId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164" fontId="11" fillId="0" borderId="31" xfId="2" applyFont="1" applyBorder="1" applyAlignment="1">
      <alignment horizontal="center" vertical="center" wrapText="1"/>
    </xf>
    <xf numFmtId="164" fontId="16" fillId="0" borderId="32" xfId="2" applyFont="1" applyBorder="1" applyAlignment="1">
      <alignment horizontal="center" vertical="center" wrapText="1"/>
    </xf>
    <xf numFmtId="0" fontId="15" fillId="3" borderId="29" xfId="1" applyFont="1" applyFill="1" applyBorder="1" applyAlignment="1">
      <alignment horizontal="center" vertical="center" wrapText="1"/>
    </xf>
    <xf numFmtId="0" fontId="15" fillId="3" borderId="30" xfId="1" applyFont="1" applyFill="1" applyBorder="1" applyAlignment="1">
      <alignment horizontal="center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" fontId="9" fillId="2" borderId="10" xfId="1" applyNumberFormat="1" applyFont="1" applyFill="1" applyBorder="1" applyAlignment="1">
      <alignment horizontal="center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164" fontId="11" fillId="0" borderId="10" xfId="2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6" fillId="0" borderId="49" xfId="1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43" fontId="32" fillId="0" borderId="13" xfId="0" applyNumberFormat="1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1" fontId="2" fillId="0" borderId="11" xfId="1" applyNumberFormat="1" applyFont="1" applyBorder="1" applyAlignment="1">
      <alignment horizontal="center" vertical="center" wrapText="1"/>
    </xf>
    <xf numFmtId="1" fontId="2" fillId="0" borderId="12" xfId="1" applyNumberFormat="1" applyFont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164" fontId="9" fillId="0" borderId="10" xfId="2" applyFont="1" applyBorder="1" applyAlignment="1">
      <alignment horizontal="center" vertical="center" wrapText="1"/>
    </xf>
    <xf numFmtId="1" fontId="2" fillId="0" borderId="11" xfId="1" applyNumberFormat="1" applyFont="1" applyBorder="1" applyAlignment="1">
      <alignment horizontal="center" vertical="center" wrapText="1"/>
    </xf>
    <xf numFmtId="1" fontId="2" fillId="0" borderId="12" xfId="1" applyNumberFormat="1" applyFont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164" fontId="12" fillId="0" borderId="26" xfId="2" applyFont="1" applyBorder="1" applyAlignment="1">
      <alignment horizontal="center" vertical="center" wrapText="1"/>
    </xf>
    <xf numFmtId="164" fontId="1" fillId="0" borderId="28" xfId="2" applyFont="1" applyBorder="1" applyAlignment="1">
      <alignment horizontal="center" vertical="center" wrapText="1"/>
    </xf>
    <xf numFmtId="164" fontId="13" fillId="0" borderId="52" xfId="2" applyFont="1" applyBorder="1" applyAlignment="1">
      <alignment horizontal="center" vertical="center" wrapText="1"/>
    </xf>
    <xf numFmtId="1" fontId="1" fillId="0" borderId="52" xfId="1" applyNumberFormat="1" applyBorder="1" applyAlignment="1">
      <alignment horizontal="center" vertical="center" wrapText="1"/>
    </xf>
    <xf numFmtId="165" fontId="2" fillId="0" borderId="52" xfId="1" applyNumberFormat="1" applyFont="1" applyBorder="1" applyAlignment="1">
      <alignment horizontal="center" vertical="center" wrapText="1"/>
    </xf>
    <xf numFmtId="164" fontId="4" fillId="0" borderId="53" xfId="2" applyFont="1" applyBorder="1" applyAlignment="1">
      <alignment horizontal="center" vertical="center" wrapText="1"/>
    </xf>
    <xf numFmtId="49" fontId="2" fillId="0" borderId="26" xfId="1" applyNumberFormat="1" applyFont="1" applyBorder="1" applyAlignment="1">
      <alignment horizontal="left" vertical="center" wrapText="1"/>
    </xf>
    <xf numFmtId="164" fontId="9" fillId="0" borderId="26" xfId="2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4" fontId="30" fillId="0" borderId="26" xfId="0" applyNumberFormat="1" applyFont="1" applyBorder="1" applyAlignment="1">
      <alignment vertical="center" wrapText="1"/>
    </xf>
    <xf numFmtId="43" fontId="32" fillId="0" borderId="28" xfId="0" applyNumberFormat="1" applyFont="1" applyBorder="1" applyAlignment="1">
      <alignment horizontal="center" vertical="center" wrapText="1"/>
    </xf>
    <xf numFmtId="0" fontId="6" fillId="0" borderId="43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 wrapText="1"/>
    </xf>
    <xf numFmtId="0" fontId="6" fillId="0" borderId="45" xfId="1" applyFont="1" applyBorder="1" applyAlignment="1">
      <alignment horizontal="center" vertical="center" wrapText="1"/>
    </xf>
    <xf numFmtId="1" fontId="6" fillId="0" borderId="46" xfId="1" applyNumberFormat="1" applyFont="1" applyBorder="1" applyAlignment="1">
      <alignment horizontal="center" vertical="center" wrapText="1"/>
    </xf>
    <xf numFmtId="1" fontId="6" fillId="0" borderId="45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2" fillId="0" borderId="29" xfId="1" applyFont="1" applyBorder="1" applyAlignment="1">
      <alignment horizontal="left" vertical="center" wrapText="1"/>
    </xf>
    <xf numFmtId="0" fontId="2" fillId="0" borderId="47" xfId="1" applyFont="1" applyBorder="1" applyAlignment="1">
      <alignment horizontal="left" vertical="center" wrapText="1"/>
    </xf>
    <xf numFmtId="0" fontId="2" fillId="0" borderId="30" xfId="1" applyFont="1" applyBorder="1" applyAlignment="1">
      <alignment horizontal="left" vertical="center" wrapText="1"/>
    </xf>
    <xf numFmtId="0" fontId="25" fillId="0" borderId="18" xfId="0" applyFont="1" applyBorder="1" applyAlignment="1">
      <alignment horizontal="left" vertical="center" wrapText="1"/>
    </xf>
    <xf numFmtId="0" fontId="25" fillId="0" borderId="19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" fillId="0" borderId="29" xfId="1" applyFont="1" applyBorder="1" applyAlignment="1">
      <alignment horizontal="center" vertical="center" wrapText="1"/>
    </xf>
    <xf numFmtId="0" fontId="2" fillId="0" borderId="30" xfId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64" fontId="11" fillId="0" borderId="10" xfId="2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16" fillId="0" borderId="32" xfId="2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9" fillId="0" borderId="50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51" xfId="1" applyFont="1" applyBorder="1" applyAlignment="1">
      <alignment horizontal="center" vertical="center" wrapText="1"/>
    </xf>
    <xf numFmtId="10" fontId="2" fillId="0" borderId="48" xfId="1" applyNumberFormat="1" applyFont="1" applyBorder="1" applyAlignment="1">
      <alignment horizontal="center" vertical="center" wrapText="1"/>
    </xf>
    <xf numFmtId="10" fontId="2" fillId="0" borderId="51" xfId="1" applyNumberFormat="1" applyFont="1" applyBorder="1" applyAlignment="1">
      <alignment horizontal="center" vertical="center" wrapText="1"/>
    </xf>
    <xf numFmtId="0" fontId="8" fillId="0" borderId="41" xfId="1" applyFont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 wrapText="1"/>
    </xf>
    <xf numFmtId="0" fontId="12" fillId="0" borderId="20" xfId="1" applyFont="1" applyBorder="1" applyAlignment="1">
      <alignment horizontal="center" vertical="center" wrapText="1"/>
    </xf>
    <xf numFmtId="1" fontId="2" fillId="0" borderId="7" xfId="1" applyNumberFormat="1" applyFont="1" applyBorder="1" applyAlignment="1">
      <alignment horizontal="center" vertical="center" wrapText="1"/>
    </xf>
    <xf numFmtId="1" fontId="2" fillId="0" borderId="40" xfId="1" applyNumberFormat="1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29" fillId="0" borderId="11" xfId="0" applyFont="1" applyBorder="1" applyAlignment="1">
      <alignment horizontal="left" vertical="center" wrapText="1"/>
    </xf>
    <xf numFmtId="0" fontId="34" fillId="0" borderId="15" xfId="0" applyFont="1" applyBorder="1" applyAlignment="1">
      <alignment horizontal="left" vertical="center" wrapText="1"/>
    </xf>
    <xf numFmtId="0" fontId="34" fillId="0" borderId="12" xfId="0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1" fillId="0" borderId="4" xfId="1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1" fontId="2" fillId="0" borderId="11" xfId="1" applyNumberFormat="1" applyFont="1" applyBorder="1" applyAlignment="1">
      <alignment horizontal="center" vertical="center" wrapText="1"/>
    </xf>
    <xf numFmtId="1" fontId="2" fillId="0" borderId="12" xfId="1" applyNumberFormat="1" applyFont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" fontId="9" fillId="2" borderId="10" xfId="1" applyNumberFormat="1" applyFont="1" applyFill="1" applyBorder="1" applyAlignment="1">
      <alignment horizontal="center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0" fontId="2" fillId="0" borderId="11" xfId="1" applyFont="1" applyBorder="1" applyAlignment="1">
      <alignment horizontal="left" vertical="center" wrapText="1"/>
    </xf>
    <xf numFmtId="0" fontId="25" fillId="0" borderId="15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1" fontId="15" fillId="0" borderId="7" xfId="1" applyNumberFormat="1" applyFont="1" applyBorder="1" applyAlignment="1">
      <alignment horizontal="center" vertical="center" wrapText="1"/>
    </xf>
    <xf numFmtId="1" fontId="15" fillId="0" borderId="40" xfId="1" applyNumberFormat="1" applyFont="1" applyBorder="1" applyAlignment="1">
      <alignment horizontal="center" vertical="center" wrapText="1"/>
    </xf>
    <xf numFmtId="0" fontId="8" fillId="0" borderId="7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left" vertical="center" wrapText="1"/>
    </xf>
    <xf numFmtId="0" fontId="37" fillId="0" borderId="11" xfId="1" applyFont="1" applyBorder="1" applyAlignment="1">
      <alignment horizontal="center" vertical="center" wrapText="1"/>
    </xf>
    <xf numFmtId="0" fontId="37" fillId="0" borderId="12" xfId="1" applyFont="1" applyBorder="1" applyAlignment="1">
      <alignment horizontal="center" vertical="center" wrapText="1"/>
    </xf>
    <xf numFmtId="0" fontId="15" fillId="3" borderId="29" xfId="1" applyFont="1" applyFill="1" applyBorder="1" applyAlignment="1">
      <alignment horizontal="center" vertical="center" wrapText="1"/>
    </xf>
    <xf numFmtId="0" fontId="15" fillId="3" borderId="30" xfId="1" applyFont="1" applyFill="1" applyBorder="1" applyAlignment="1">
      <alignment horizontal="center" vertical="center" wrapText="1"/>
    </xf>
    <xf numFmtId="0" fontId="24" fillId="0" borderId="39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center" vertical="center" wrapText="1"/>
    </xf>
    <xf numFmtId="0" fontId="24" fillId="0" borderId="12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1" fontId="2" fillId="0" borderId="27" xfId="1" applyNumberFormat="1" applyFont="1" applyBorder="1" applyAlignment="1">
      <alignment horizontal="center" vertical="center" wrapText="1"/>
    </xf>
    <xf numFmtId="1" fontId="2" fillId="0" borderId="25" xfId="1" applyNumberFormat="1" applyFont="1" applyBorder="1" applyAlignment="1">
      <alignment horizontal="center" vertical="center" wrapText="1"/>
    </xf>
    <xf numFmtId="0" fontId="17" fillId="0" borderId="4" xfId="1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5" fillId="0" borderId="48" xfId="1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9" fillId="0" borderId="10" xfId="1" applyFont="1" applyBorder="1" applyAlignment="1">
      <alignment horizontal="left" vertical="center" wrapText="1"/>
    </xf>
    <xf numFmtId="0" fontId="9" fillId="0" borderId="26" xfId="1" applyFont="1" applyBorder="1" applyAlignment="1">
      <alignment horizontal="left" vertical="center" wrapText="1"/>
    </xf>
    <xf numFmtId="0" fontId="1" fillId="0" borderId="27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1" fontId="15" fillId="0" borderId="27" xfId="1" applyNumberFormat="1" applyFont="1" applyBorder="1" applyAlignment="1">
      <alignment horizontal="center" vertical="center" wrapText="1"/>
    </xf>
    <xf numFmtId="1" fontId="15" fillId="0" borderId="25" xfId="1" applyNumberFormat="1" applyFont="1" applyBorder="1" applyAlignment="1">
      <alignment horizontal="center" vertical="center" wrapText="1"/>
    </xf>
    <xf numFmtId="0" fontId="12" fillId="0" borderId="27" xfId="1" applyFont="1" applyBorder="1" applyAlignment="1">
      <alignment horizontal="center" vertical="center" wrapText="1"/>
    </xf>
    <xf numFmtId="0" fontId="12" fillId="0" borderId="25" xfId="1" applyFont="1" applyBorder="1" applyAlignment="1">
      <alignment horizontal="center" vertical="center" wrapText="1"/>
    </xf>
    <xf numFmtId="164" fontId="11" fillId="0" borderId="31" xfId="2" applyFont="1" applyBorder="1" applyAlignment="1">
      <alignment horizontal="center" vertical="center" wrapText="1"/>
    </xf>
    <xf numFmtId="164" fontId="11" fillId="0" borderId="21" xfId="2" applyFont="1" applyBorder="1" applyAlignment="1">
      <alignment horizontal="center" vertical="center" wrapText="1"/>
    </xf>
    <xf numFmtId="164" fontId="16" fillId="0" borderId="22" xfId="2" applyFont="1" applyBorder="1" applyAlignment="1">
      <alignment horizontal="center" vertical="center" wrapText="1"/>
    </xf>
    <xf numFmtId="0" fontId="9" fillId="0" borderId="11" xfId="0" applyFont="1" applyBorder="1" applyAlignment="1">
      <alignment wrapText="1"/>
    </xf>
    <xf numFmtId="0" fontId="9" fillId="0" borderId="15" xfId="0" applyFont="1" applyBorder="1" applyAlignment="1">
      <alignment wrapText="1"/>
    </xf>
    <xf numFmtId="0" fontId="9" fillId="0" borderId="12" xfId="0" applyFont="1" applyBorder="1" applyAlignment="1">
      <alignment wrapText="1"/>
    </xf>
    <xf numFmtId="0" fontId="12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" fillId="0" borderId="23" xfId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1" fontId="15" fillId="0" borderId="11" xfId="1" applyNumberFormat="1" applyFont="1" applyBorder="1" applyAlignment="1">
      <alignment horizontal="center" vertical="center" wrapText="1"/>
    </xf>
    <xf numFmtId="1" fontId="15" fillId="0" borderId="12" xfId="1" applyNumberFormat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left" vertical="center" wrapText="1"/>
    </xf>
    <xf numFmtId="0" fontId="11" fillId="0" borderId="29" xfId="1" applyFont="1" applyBorder="1" applyAlignment="1">
      <alignment horizontal="center" vertical="center" wrapText="1"/>
    </xf>
    <xf numFmtId="0" fontId="11" fillId="0" borderId="30" xfId="1" applyFont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wrapText="1"/>
    </xf>
    <xf numFmtId="49" fontId="4" fillId="0" borderId="31" xfId="2" applyNumberFormat="1" applyFont="1" applyBorder="1" applyAlignment="1">
      <alignment horizontal="center" vertical="center" wrapText="1"/>
    </xf>
    <xf numFmtId="49" fontId="4" fillId="0" borderId="21" xfId="2" applyNumberFormat="1" applyFont="1" applyBorder="1" applyAlignment="1">
      <alignment horizontal="center" vertical="center" wrapText="1"/>
    </xf>
    <xf numFmtId="1" fontId="1" fillId="0" borderId="31" xfId="1" applyNumberFormat="1" applyBorder="1" applyAlignment="1">
      <alignment horizontal="center" vertical="center" wrapText="1"/>
    </xf>
    <xf numFmtId="1" fontId="1" fillId="0" borderId="21" xfId="1" applyNumberFormat="1" applyBorder="1" applyAlignment="1">
      <alignment horizontal="center" vertical="center" wrapText="1"/>
    </xf>
    <xf numFmtId="165" fontId="2" fillId="0" borderId="31" xfId="1" applyNumberFormat="1" applyFont="1" applyBorder="1" applyAlignment="1">
      <alignment horizontal="center" vertical="center" wrapText="1"/>
    </xf>
    <xf numFmtId="165" fontId="2" fillId="0" borderId="21" xfId="1" applyNumberFormat="1" applyFont="1" applyBorder="1" applyAlignment="1">
      <alignment horizontal="center" vertical="center" wrapText="1"/>
    </xf>
    <xf numFmtId="1" fontId="4" fillId="0" borderId="29" xfId="1" applyNumberFormat="1" applyFont="1" applyBorder="1" applyAlignment="1">
      <alignment horizontal="center" vertical="center" wrapText="1"/>
    </xf>
    <xf numFmtId="1" fontId="4" fillId="0" borderId="30" xfId="1" applyNumberFormat="1" applyFont="1" applyBorder="1" applyAlignment="1">
      <alignment horizontal="center" vertical="center" wrapText="1"/>
    </xf>
    <xf numFmtId="1" fontId="4" fillId="0" borderId="18" xfId="1" applyNumberFormat="1" applyFont="1" applyBorder="1" applyAlignment="1">
      <alignment horizontal="center" vertical="center" wrapText="1"/>
    </xf>
    <xf numFmtId="1" fontId="4" fillId="0" borderId="20" xfId="1" applyNumberFormat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left" vertical="center" wrapText="1"/>
    </xf>
    <xf numFmtId="0" fontId="9" fillId="0" borderId="19" xfId="1" applyFont="1" applyBorder="1" applyAlignment="1">
      <alignment horizontal="left" vertical="center" wrapText="1"/>
    </xf>
    <xf numFmtId="0" fontId="9" fillId="0" borderId="20" xfId="1" applyFont="1" applyBorder="1" applyAlignment="1">
      <alignment horizontal="left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8" fillId="0" borderId="16" xfId="1" applyFont="1" applyBorder="1" applyAlignment="1">
      <alignment horizontal="left" vertical="center" wrapText="1"/>
    </xf>
    <xf numFmtId="0" fontId="5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49" fontId="4" fillId="0" borderId="0" xfId="1" applyNumberFormat="1" applyFont="1"/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"/>
  <sheetViews>
    <sheetView tabSelected="1" workbookViewId="0">
      <selection activeCell="A3" sqref="A3:M3"/>
    </sheetView>
  </sheetViews>
  <sheetFormatPr defaultColWidth="10.1796875" defaultRowHeight="12.5" x14ac:dyDescent="0.25"/>
  <cols>
    <col min="1" max="1" width="5.81640625" style="71" customWidth="1"/>
    <col min="2" max="2" width="12.7265625" style="5" customWidth="1"/>
    <col min="3" max="3" width="9.54296875" style="5" customWidth="1"/>
    <col min="4" max="4" width="18.26953125" style="5" customWidth="1"/>
    <col min="5" max="5" width="8.6328125" style="72" customWidth="1"/>
    <col min="6" max="6" width="7.08984375" style="72" customWidth="1"/>
    <col min="7" max="7" width="17.90625" style="73" customWidth="1"/>
    <col min="8" max="8" width="11" style="72" customWidth="1"/>
    <col min="9" max="9" width="6.81640625" style="72" customWidth="1"/>
    <col min="10" max="10" width="6.453125" style="72" customWidth="1"/>
    <col min="11" max="11" width="5.26953125" style="72" customWidth="1"/>
    <col min="12" max="12" width="14.1796875" style="73" customWidth="1"/>
    <col min="13" max="13" width="13.54296875" style="73" customWidth="1"/>
    <col min="14" max="14" width="6.81640625" style="5" customWidth="1"/>
    <col min="15" max="15" width="11.08984375" style="5" bestFit="1" customWidth="1"/>
    <col min="16" max="256" width="10.1796875" style="5"/>
    <col min="257" max="257" width="7.54296875" style="5" customWidth="1"/>
    <col min="258" max="258" width="12.7265625" style="5" customWidth="1"/>
    <col min="259" max="259" width="9.54296875" style="5" customWidth="1"/>
    <col min="260" max="260" width="13.54296875" style="5" customWidth="1"/>
    <col min="261" max="262" width="9.453125" style="5" customWidth="1"/>
    <col min="263" max="263" width="18.54296875" style="5" customWidth="1"/>
    <col min="264" max="264" width="12.453125" style="5" customWidth="1"/>
    <col min="265" max="265" width="10" style="5" customWidth="1"/>
    <col min="266" max="266" width="6.453125" style="5" customWidth="1"/>
    <col min="267" max="267" width="9.453125" style="5" customWidth="1"/>
    <col min="268" max="268" width="14.1796875" style="5" customWidth="1"/>
    <col min="269" max="269" width="13.54296875" style="5" customWidth="1"/>
    <col min="270" max="512" width="10.1796875" style="5"/>
    <col min="513" max="513" width="7.54296875" style="5" customWidth="1"/>
    <col min="514" max="514" width="12.7265625" style="5" customWidth="1"/>
    <col min="515" max="515" width="9.54296875" style="5" customWidth="1"/>
    <col min="516" max="516" width="13.54296875" style="5" customWidth="1"/>
    <col min="517" max="518" width="9.453125" style="5" customWidth="1"/>
    <col min="519" max="519" width="18.54296875" style="5" customWidth="1"/>
    <col min="520" max="520" width="12.453125" style="5" customWidth="1"/>
    <col min="521" max="521" width="10" style="5" customWidth="1"/>
    <col min="522" max="522" width="6.453125" style="5" customWidth="1"/>
    <col min="523" max="523" width="9.453125" style="5" customWidth="1"/>
    <col min="524" max="524" width="14.1796875" style="5" customWidth="1"/>
    <col min="525" max="525" width="13.54296875" style="5" customWidth="1"/>
    <col min="526" max="768" width="10.1796875" style="5"/>
    <col min="769" max="769" width="7.54296875" style="5" customWidth="1"/>
    <col min="770" max="770" width="12.7265625" style="5" customWidth="1"/>
    <col min="771" max="771" width="9.54296875" style="5" customWidth="1"/>
    <col min="772" max="772" width="13.54296875" style="5" customWidth="1"/>
    <col min="773" max="774" width="9.453125" style="5" customWidth="1"/>
    <col min="775" max="775" width="18.54296875" style="5" customWidth="1"/>
    <col min="776" max="776" width="12.453125" style="5" customWidth="1"/>
    <col min="777" max="777" width="10" style="5" customWidth="1"/>
    <col min="778" max="778" width="6.453125" style="5" customWidth="1"/>
    <col min="779" max="779" width="9.453125" style="5" customWidth="1"/>
    <col min="780" max="780" width="14.1796875" style="5" customWidth="1"/>
    <col min="781" max="781" width="13.54296875" style="5" customWidth="1"/>
    <col min="782" max="1024" width="10.1796875" style="5"/>
    <col min="1025" max="1025" width="7.54296875" style="5" customWidth="1"/>
    <col min="1026" max="1026" width="12.7265625" style="5" customWidth="1"/>
    <col min="1027" max="1027" width="9.54296875" style="5" customWidth="1"/>
    <col min="1028" max="1028" width="13.54296875" style="5" customWidth="1"/>
    <col min="1029" max="1030" width="9.453125" style="5" customWidth="1"/>
    <col min="1031" max="1031" width="18.54296875" style="5" customWidth="1"/>
    <col min="1032" max="1032" width="12.453125" style="5" customWidth="1"/>
    <col min="1033" max="1033" width="10" style="5" customWidth="1"/>
    <col min="1034" max="1034" width="6.453125" style="5" customWidth="1"/>
    <col min="1035" max="1035" width="9.453125" style="5" customWidth="1"/>
    <col min="1036" max="1036" width="14.1796875" style="5" customWidth="1"/>
    <col min="1037" max="1037" width="13.54296875" style="5" customWidth="1"/>
    <col min="1038" max="1280" width="10.1796875" style="5"/>
    <col min="1281" max="1281" width="7.54296875" style="5" customWidth="1"/>
    <col min="1282" max="1282" width="12.7265625" style="5" customWidth="1"/>
    <col min="1283" max="1283" width="9.54296875" style="5" customWidth="1"/>
    <col min="1284" max="1284" width="13.54296875" style="5" customWidth="1"/>
    <col min="1285" max="1286" width="9.453125" style="5" customWidth="1"/>
    <col min="1287" max="1287" width="18.54296875" style="5" customWidth="1"/>
    <col min="1288" max="1288" width="12.453125" style="5" customWidth="1"/>
    <col min="1289" max="1289" width="10" style="5" customWidth="1"/>
    <col min="1290" max="1290" width="6.453125" style="5" customWidth="1"/>
    <col min="1291" max="1291" width="9.453125" style="5" customWidth="1"/>
    <col min="1292" max="1292" width="14.1796875" style="5" customWidth="1"/>
    <col min="1293" max="1293" width="13.54296875" style="5" customWidth="1"/>
    <col min="1294" max="1536" width="10.1796875" style="5"/>
    <col min="1537" max="1537" width="7.54296875" style="5" customWidth="1"/>
    <col min="1538" max="1538" width="12.7265625" style="5" customWidth="1"/>
    <col min="1539" max="1539" width="9.54296875" style="5" customWidth="1"/>
    <col min="1540" max="1540" width="13.54296875" style="5" customWidth="1"/>
    <col min="1541" max="1542" width="9.453125" style="5" customWidth="1"/>
    <col min="1543" max="1543" width="18.54296875" style="5" customWidth="1"/>
    <col min="1544" max="1544" width="12.453125" style="5" customWidth="1"/>
    <col min="1545" max="1545" width="10" style="5" customWidth="1"/>
    <col min="1546" max="1546" width="6.453125" style="5" customWidth="1"/>
    <col min="1547" max="1547" width="9.453125" style="5" customWidth="1"/>
    <col min="1548" max="1548" width="14.1796875" style="5" customWidth="1"/>
    <col min="1549" max="1549" width="13.54296875" style="5" customWidth="1"/>
    <col min="1550" max="1792" width="10.1796875" style="5"/>
    <col min="1793" max="1793" width="7.54296875" style="5" customWidth="1"/>
    <col min="1794" max="1794" width="12.7265625" style="5" customWidth="1"/>
    <col min="1795" max="1795" width="9.54296875" style="5" customWidth="1"/>
    <col min="1796" max="1796" width="13.54296875" style="5" customWidth="1"/>
    <col min="1797" max="1798" width="9.453125" style="5" customWidth="1"/>
    <col min="1799" max="1799" width="18.54296875" style="5" customWidth="1"/>
    <col min="1800" max="1800" width="12.453125" style="5" customWidth="1"/>
    <col min="1801" max="1801" width="10" style="5" customWidth="1"/>
    <col min="1802" max="1802" width="6.453125" style="5" customWidth="1"/>
    <col min="1803" max="1803" width="9.453125" style="5" customWidth="1"/>
    <col min="1804" max="1804" width="14.1796875" style="5" customWidth="1"/>
    <col min="1805" max="1805" width="13.54296875" style="5" customWidth="1"/>
    <col min="1806" max="2048" width="10.1796875" style="5"/>
    <col min="2049" max="2049" width="7.54296875" style="5" customWidth="1"/>
    <col min="2050" max="2050" width="12.7265625" style="5" customWidth="1"/>
    <col min="2051" max="2051" width="9.54296875" style="5" customWidth="1"/>
    <col min="2052" max="2052" width="13.54296875" style="5" customWidth="1"/>
    <col min="2053" max="2054" width="9.453125" style="5" customWidth="1"/>
    <col min="2055" max="2055" width="18.54296875" style="5" customWidth="1"/>
    <col min="2056" max="2056" width="12.453125" style="5" customWidth="1"/>
    <col min="2057" max="2057" width="10" style="5" customWidth="1"/>
    <col min="2058" max="2058" width="6.453125" style="5" customWidth="1"/>
    <col min="2059" max="2059" width="9.453125" style="5" customWidth="1"/>
    <col min="2060" max="2060" width="14.1796875" style="5" customWidth="1"/>
    <col min="2061" max="2061" width="13.54296875" style="5" customWidth="1"/>
    <col min="2062" max="2304" width="10.1796875" style="5"/>
    <col min="2305" max="2305" width="7.54296875" style="5" customWidth="1"/>
    <col min="2306" max="2306" width="12.7265625" style="5" customWidth="1"/>
    <col min="2307" max="2307" width="9.54296875" style="5" customWidth="1"/>
    <col min="2308" max="2308" width="13.54296875" style="5" customWidth="1"/>
    <col min="2309" max="2310" width="9.453125" style="5" customWidth="1"/>
    <col min="2311" max="2311" width="18.54296875" style="5" customWidth="1"/>
    <col min="2312" max="2312" width="12.453125" style="5" customWidth="1"/>
    <col min="2313" max="2313" width="10" style="5" customWidth="1"/>
    <col min="2314" max="2314" width="6.453125" style="5" customWidth="1"/>
    <col min="2315" max="2315" width="9.453125" style="5" customWidth="1"/>
    <col min="2316" max="2316" width="14.1796875" style="5" customWidth="1"/>
    <col min="2317" max="2317" width="13.54296875" style="5" customWidth="1"/>
    <col min="2318" max="2560" width="10.1796875" style="5"/>
    <col min="2561" max="2561" width="7.54296875" style="5" customWidth="1"/>
    <col min="2562" max="2562" width="12.7265625" style="5" customWidth="1"/>
    <col min="2563" max="2563" width="9.54296875" style="5" customWidth="1"/>
    <col min="2564" max="2564" width="13.54296875" style="5" customWidth="1"/>
    <col min="2565" max="2566" width="9.453125" style="5" customWidth="1"/>
    <col min="2567" max="2567" width="18.54296875" style="5" customWidth="1"/>
    <col min="2568" max="2568" width="12.453125" style="5" customWidth="1"/>
    <col min="2569" max="2569" width="10" style="5" customWidth="1"/>
    <col min="2570" max="2570" width="6.453125" style="5" customWidth="1"/>
    <col min="2571" max="2571" width="9.453125" style="5" customWidth="1"/>
    <col min="2572" max="2572" width="14.1796875" style="5" customWidth="1"/>
    <col min="2573" max="2573" width="13.54296875" style="5" customWidth="1"/>
    <col min="2574" max="2816" width="10.1796875" style="5"/>
    <col min="2817" max="2817" width="7.54296875" style="5" customWidth="1"/>
    <col min="2818" max="2818" width="12.7265625" style="5" customWidth="1"/>
    <col min="2819" max="2819" width="9.54296875" style="5" customWidth="1"/>
    <col min="2820" max="2820" width="13.54296875" style="5" customWidth="1"/>
    <col min="2821" max="2822" width="9.453125" style="5" customWidth="1"/>
    <col min="2823" max="2823" width="18.54296875" style="5" customWidth="1"/>
    <col min="2824" max="2824" width="12.453125" style="5" customWidth="1"/>
    <col min="2825" max="2825" width="10" style="5" customWidth="1"/>
    <col min="2826" max="2826" width="6.453125" style="5" customWidth="1"/>
    <col min="2827" max="2827" width="9.453125" style="5" customWidth="1"/>
    <col min="2828" max="2828" width="14.1796875" style="5" customWidth="1"/>
    <col min="2829" max="2829" width="13.54296875" style="5" customWidth="1"/>
    <col min="2830" max="3072" width="10.1796875" style="5"/>
    <col min="3073" max="3073" width="7.54296875" style="5" customWidth="1"/>
    <col min="3074" max="3074" width="12.7265625" style="5" customWidth="1"/>
    <col min="3075" max="3075" width="9.54296875" style="5" customWidth="1"/>
    <col min="3076" max="3076" width="13.54296875" style="5" customWidth="1"/>
    <col min="3077" max="3078" width="9.453125" style="5" customWidth="1"/>
    <col min="3079" max="3079" width="18.54296875" style="5" customWidth="1"/>
    <col min="3080" max="3080" width="12.453125" style="5" customWidth="1"/>
    <col min="3081" max="3081" width="10" style="5" customWidth="1"/>
    <col min="3082" max="3082" width="6.453125" style="5" customWidth="1"/>
    <col min="3083" max="3083" width="9.453125" style="5" customWidth="1"/>
    <col min="3084" max="3084" width="14.1796875" style="5" customWidth="1"/>
    <col min="3085" max="3085" width="13.54296875" style="5" customWidth="1"/>
    <col min="3086" max="3328" width="10.1796875" style="5"/>
    <col min="3329" max="3329" width="7.54296875" style="5" customWidth="1"/>
    <col min="3330" max="3330" width="12.7265625" style="5" customWidth="1"/>
    <col min="3331" max="3331" width="9.54296875" style="5" customWidth="1"/>
    <col min="3332" max="3332" width="13.54296875" style="5" customWidth="1"/>
    <col min="3333" max="3334" width="9.453125" style="5" customWidth="1"/>
    <col min="3335" max="3335" width="18.54296875" style="5" customWidth="1"/>
    <col min="3336" max="3336" width="12.453125" style="5" customWidth="1"/>
    <col min="3337" max="3337" width="10" style="5" customWidth="1"/>
    <col min="3338" max="3338" width="6.453125" style="5" customWidth="1"/>
    <col min="3339" max="3339" width="9.453125" style="5" customWidth="1"/>
    <col min="3340" max="3340" width="14.1796875" style="5" customWidth="1"/>
    <col min="3341" max="3341" width="13.54296875" style="5" customWidth="1"/>
    <col min="3342" max="3584" width="10.1796875" style="5"/>
    <col min="3585" max="3585" width="7.54296875" style="5" customWidth="1"/>
    <col min="3586" max="3586" width="12.7265625" style="5" customWidth="1"/>
    <col min="3587" max="3587" width="9.54296875" style="5" customWidth="1"/>
    <col min="3588" max="3588" width="13.54296875" style="5" customWidth="1"/>
    <col min="3589" max="3590" width="9.453125" style="5" customWidth="1"/>
    <col min="3591" max="3591" width="18.54296875" style="5" customWidth="1"/>
    <col min="3592" max="3592" width="12.453125" style="5" customWidth="1"/>
    <col min="3593" max="3593" width="10" style="5" customWidth="1"/>
    <col min="3594" max="3594" width="6.453125" style="5" customWidth="1"/>
    <col min="3595" max="3595" width="9.453125" style="5" customWidth="1"/>
    <col min="3596" max="3596" width="14.1796875" style="5" customWidth="1"/>
    <col min="3597" max="3597" width="13.54296875" style="5" customWidth="1"/>
    <col min="3598" max="3840" width="10.1796875" style="5"/>
    <col min="3841" max="3841" width="7.54296875" style="5" customWidth="1"/>
    <col min="3842" max="3842" width="12.7265625" style="5" customWidth="1"/>
    <col min="3843" max="3843" width="9.54296875" style="5" customWidth="1"/>
    <col min="3844" max="3844" width="13.54296875" style="5" customWidth="1"/>
    <col min="3845" max="3846" width="9.453125" style="5" customWidth="1"/>
    <col min="3847" max="3847" width="18.54296875" style="5" customWidth="1"/>
    <col min="3848" max="3848" width="12.453125" style="5" customWidth="1"/>
    <col min="3849" max="3849" width="10" style="5" customWidth="1"/>
    <col min="3850" max="3850" width="6.453125" style="5" customWidth="1"/>
    <col min="3851" max="3851" width="9.453125" style="5" customWidth="1"/>
    <col min="3852" max="3852" width="14.1796875" style="5" customWidth="1"/>
    <col min="3853" max="3853" width="13.54296875" style="5" customWidth="1"/>
    <col min="3854" max="4096" width="10.1796875" style="5"/>
    <col min="4097" max="4097" width="7.54296875" style="5" customWidth="1"/>
    <col min="4098" max="4098" width="12.7265625" style="5" customWidth="1"/>
    <col min="4099" max="4099" width="9.54296875" style="5" customWidth="1"/>
    <col min="4100" max="4100" width="13.54296875" style="5" customWidth="1"/>
    <col min="4101" max="4102" width="9.453125" style="5" customWidth="1"/>
    <col min="4103" max="4103" width="18.54296875" style="5" customWidth="1"/>
    <col min="4104" max="4104" width="12.453125" style="5" customWidth="1"/>
    <col min="4105" max="4105" width="10" style="5" customWidth="1"/>
    <col min="4106" max="4106" width="6.453125" style="5" customWidth="1"/>
    <col min="4107" max="4107" width="9.453125" style="5" customWidth="1"/>
    <col min="4108" max="4108" width="14.1796875" style="5" customWidth="1"/>
    <col min="4109" max="4109" width="13.54296875" style="5" customWidth="1"/>
    <col min="4110" max="4352" width="10.1796875" style="5"/>
    <col min="4353" max="4353" width="7.54296875" style="5" customWidth="1"/>
    <col min="4354" max="4354" width="12.7265625" style="5" customWidth="1"/>
    <col min="4355" max="4355" width="9.54296875" style="5" customWidth="1"/>
    <col min="4356" max="4356" width="13.54296875" style="5" customWidth="1"/>
    <col min="4357" max="4358" width="9.453125" style="5" customWidth="1"/>
    <col min="4359" max="4359" width="18.54296875" style="5" customWidth="1"/>
    <col min="4360" max="4360" width="12.453125" style="5" customWidth="1"/>
    <col min="4361" max="4361" width="10" style="5" customWidth="1"/>
    <col min="4362" max="4362" width="6.453125" style="5" customWidth="1"/>
    <col min="4363" max="4363" width="9.453125" style="5" customWidth="1"/>
    <col min="4364" max="4364" width="14.1796875" style="5" customWidth="1"/>
    <col min="4365" max="4365" width="13.54296875" style="5" customWidth="1"/>
    <col min="4366" max="4608" width="10.1796875" style="5"/>
    <col min="4609" max="4609" width="7.54296875" style="5" customWidth="1"/>
    <col min="4610" max="4610" width="12.7265625" style="5" customWidth="1"/>
    <col min="4611" max="4611" width="9.54296875" style="5" customWidth="1"/>
    <col min="4612" max="4612" width="13.54296875" style="5" customWidth="1"/>
    <col min="4613" max="4614" width="9.453125" style="5" customWidth="1"/>
    <col min="4615" max="4615" width="18.54296875" style="5" customWidth="1"/>
    <col min="4616" max="4616" width="12.453125" style="5" customWidth="1"/>
    <col min="4617" max="4617" width="10" style="5" customWidth="1"/>
    <col min="4618" max="4618" width="6.453125" style="5" customWidth="1"/>
    <col min="4619" max="4619" width="9.453125" style="5" customWidth="1"/>
    <col min="4620" max="4620" width="14.1796875" style="5" customWidth="1"/>
    <col min="4621" max="4621" width="13.54296875" style="5" customWidth="1"/>
    <col min="4622" max="4864" width="10.1796875" style="5"/>
    <col min="4865" max="4865" width="7.54296875" style="5" customWidth="1"/>
    <col min="4866" max="4866" width="12.7265625" style="5" customWidth="1"/>
    <col min="4867" max="4867" width="9.54296875" style="5" customWidth="1"/>
    <col min="4868" max="4868" width="13.54296875" style="5" customWidth="1"/>
    <col min="4869" max="4870" width="9.453125" style="5" customWidth="1"/>
    <col min="4871" max="4871" width="18.54296875" style="5" customWidth="1"/>
    <col min="4872" max="4872" width="12.453125" style="5" customWidth="1"/>
    <col min="4873" max="4873" width="10" style="5" customWidth="1"/>
    <col min="4874" max="4874" width="6.453125" style="5" customWidth="1"/>
    <col min="4875" max="4875" width="9.453125" style="5" customWidth="1"/>
    <col min="4876" max="4876" width="14.1796875" style="5" customWidth="1"/>
    <col min="4877" max="4877" width="13.54296875" style="5" customWidth="1"/>
    <col min="4878" max="5120" width="10.1796875" style="5"/>
    <col min="5121" max="5121" width="7.54296875" style="5" customWidth="1"/>
    <col min="5122" max="5122" width="12.7265625" style="5" customWidth="1"/>
    <col min="5123" max="5123" width="9.54296875" style="5" customWidth="1"/>
    <col min="5124" max="5124" width="13.54296875" style="5" customWidth="1"/>
    <col min="5125" max="5126" width="9.453125" style="5" customWidth="1"/>
    <col min="5127" max="5127" width="18.54296875" style="5" customWidth="1"/>
    <col min="5128" max="5128" width="12.453125" style="5" customWidth="1"/>
    <col min="5129" max="5129" width="10" style="5" customWidth="1"/>
    <col min="5130" max="5130" width="6.453125" style="5" customWidth="1"/>
    <col min="5131" max="5131" width="9.453125" style="5" customWidth="1"/>
    <col min="5132" max="5132" width="14.1796875" style="5" customWidth="1"/>
    <col min="5133" max="5133" width="13.54296875" style="5" customWidth="1"/>
    <col min="5134" max="5376" width="10.1796875" style="5"/>
    <col min="5377" max="5377" width="7.54296875" style="5" customWidth="1"/>
    <col min="5378" max="5378" width="12.7265625" style="5" customWidth="1"/>
    <col min="5379" max="5379" width="9.54296875" style="5" customWidth="1"/>
    <col min="5380" max="5380" width="13.54296875" style="5" customWidth="1"/>
    <col min="5381" max="5382" width="9.453125" style="5" customWidth="1"/>
    <col min="5383" max="5383" width="18.54296875" style="5" customWidth="1"/>
    <col min="5384" max="5384" width="12.453125" style="5" customWidth="1"/>
    <col min="5385" max="5385" width="10" style="5" customWidth="1"/>
    <col min="5386" max="5386" width="6.453125" style="5" customWidth="1"/>
    <col min="5387" max="5387" width="9.453125" style="5" customWidth="1"/>
    <col min="5388" max="5388" width="14.1796875" style="5" customWidth="1"/>
    <col min="5389" max="5389" width="13.54296875" style="5" customWidth="1"/>
    <col min="5390" max="5632" width="10.1796875" style="5"/>
    <col min="5633" max="5633" width="7.54296875" style="5" customWidth="1"/>
    <col min="5634" max="5634" width="12.7265625" style="5" customWidth="1"/>
    <col min="5635" max="5635" width="9.54296875" style="5" customWidth="1"/>
    <col min="5636" max="5636" width="13.54296875" style="5" customWidth="1"/>
    <col min="5637" max="5638" width="9.453125" style="5" customWidth="1"/>
    <col min="5639" max="5639" width="18.54296875" style="5" customWidth="1"/>
    <col min="5640" max="5640" width="12.453125" style="5" customWidth="1"/>
    <col min="5641" max="5641" width="10" style="5" customWidth="1"/>
    <col min="5642" max="5642" width="6.453125" style="5" customWidth="1"/>
    <col min="5643" max="5643" width="9.453125" style="5" customWidth="1"/>
    <col min="5644" max="5644" width="14.1796875" style="5" customWidth="1"/>
    <col min="5645" max="5645" width="13.54296875" style="5" customWidth="1"/>
    <col min="5646" max="5888" width="10.1796875" style="5"/>
    <col min="5889" max="5889" width="7.54296875" style="5" customWidth="1"/>
    <col min="5890" max="5890" width="12.7265625" style="5" customWidth="1"/>
    <col min="5891" max="5891" width="9.54296875" style="5" customWidth="1"/>
    <col min="5892" max="5892" width="13.54296875" style="5" customWidth="1"/>
    <col min="5893" max="5894" width="9.453125" style="5" customWidth="1"/>
    <col min="5895" max="5895" width="18.54296875" style="5" customWidth="1"/>
    <col min="5896" max="5896" width="12.453125" style="5" customWidth="1"/>
    <col min="5897" max="5897" width="10" style="5" customWidth="1"/>
    <col min="5898" max="5898" width="6.453125" style="5" customWidth="1"/>
    <col min="5899" max="5899" width="9.453125" style="5" customWidth="1"/>
    <col min="5900" max="5900" width="14.1796875" style="5" customWidth="1"/>
    <col min="5901" max="5901" width="13.54296875" style="5" customWidth="1"/>
    <col min="5902" max="6144" width="10.1796875" style="5"/>
    <col min="6145" max="6145" width="7.54296875" style="5" customWidth="1"/>
    <col min="6146" max="6146" width="12.7265625" style="5" customWidth="1"/>
    <col min="6147" max="6147" width="9.54296875" style="5" customWidth="1"/>
    <col min="6148" max="6148" width="13.54296875" style="5" customWidth="1"/>
    <col min="6149" max="6150" width="9.453125" style="5" customWidth="1"/>
    <col min="6151" max="6151" width="18.54296875" style="5" customWidth="1"/>
    <col min="6152" max="6152" width="12.453125" style="5" customWidth="1"/>
    <col min="6153" max="6153" width="10" style="5" customWidth="1"/>
    <col min="6154" max="6154" width="6.453125" style="5" customWidth="1"/>
    <col min="6155" max="6155" width="9.453125" style="5" customWidth="1"/>
    <col min="6156" max="6156" width="14.1796875" style="5" customWidth="1"/>
    <col min="6157" max="6157" width="13.54296875" style="5" customWidth="1"/>
    <col min="6158" max="6400" width="10.1796875" style="5"/>
    <col min="6401" max="6401" width="7.54296875" style="5" customWidth="1"/>
    <col min="6402" max="6402" width="12.7265625" style="5" customWidth="1"/>
    <col min="6403" max="6403" width="9.54296875" style="5" customWidth="1"/>
    <col min="6404" max="6404" width="13.54296875" style="5" customWidth="1"/>
    <col min="6405" max="6406" width="9.453125" style="5" customWidth="1"/>
    <col min="6407" max="6407" width="18.54296875" style="5" customWidth="1"/>
    <col min="6408" max="6408" width="12.453125" style="5" customWidth="1"/>
    <col min="6409" max="6409" width="10" style="5" customWidth="1"/>
    <col min="6410" max="6410" width="6.453125" style="5" customWidth="1"/>
    <col min="6411" max="6411" width="9.453125" style="5" customWidth="1"/>
    <col min="6412" max="6412" width="14.1796875" style="5" customWidth="1"/>
    <col min="6413" max="6413" width="13.54296875" style="5" customWidth="1"/>
    <col min="6414" max="6656" width="10.1796875" style="5"/>
    <col min="6657" max="6657" width="7.54296875" style="5" customWidth="1"/>
    <col min="6658" max="6658" width="12.7265625" style="5" customWidth="1"/>
    <col min="6659" max="6659" width="9.54296875" style="5" customWidth="1"/>
    <col min="6660" max="6660" width="13.54296875" style="5" customWidth="1"/>
    <col min="6661" max="6662" width="9.453125" style="5" customWidth="1"/>
    <col min="6663" max="6663" width="18.54296875" style="5" customWidth="1"/>
    <col min="6664" max="6664" width="12.453125" style="5" customWidth="1"/>
    <col min="6665" max="6665" width="10" style="5" customWidth="1"/>
    <col min="6666" max="6666" width="6.453125" style="5" customWidth="1"/>
    <col min="6667" max="6667" width="9.453125" style="5" customWidth="1"/>
    <col min="6668" max="6668" width="14.1796875" style="5" customWidth="1"/>
    <col min="6669" max="6669" width="13.54296875" style="5" customWidth="1"/>
    <col min="6670" max="6912" width="10.1796875" style="5"/>
    <col min="6913" max="6913" width="7.54296875" style="5" customWidth="1"/>
    <col min="6914" max="6914" width="12.7265625" style="5" customWidth="1"/>
    <col min="6915" max="6915" width="9.54296875" style="5" customWidth="1"/>
    <col min="6916" max="6916" width="13.54296875" style="5" customWidth="1"/>
    <col min="6917" max="6918" width="9.453125" style="5" customWidth="1"/>
    <col min="6919" max="6919" width="18.54296875" style="5" customWidth="1"/>
    <col min="6920" max="6920" width="12.453125" style="5" customWidth="1"/>
    <col min="6921" max="6921" width="10" style="5" customWidth="1"/>
    <col min="6922" max="6922" width="6.453125" style="5" customWidth="1"/>
    <col min="6923" max="6923" width="9.453125" style="5" customWidth="1"/>
    <col min="6924" max="6924" width="14.1796875" style="5" customWidth="1"/>
    <col min="6925" max="6925" width="13.54296875" style="5" customWidth="1"/>
    <col min="6926" max="7168" width="10.1796875" style="5"/>
    <col min="7169" max="7169" width="7.54296875" style="5" customWidth="1"/>
    <col min="7170" max="7170" width="12.7265625" style="5" customWidth="1"/>
    <col min="7171" max="7171" width="9.54296875" style="5" customWidth="1"/>
    <col min="7172" max="7172" width="13.54296875" style="5" customWidth="1"/>
    <col min="7173" max="7174" width="9.453125" style="5" customWidth="1"/>
    <col min="7175" max="7175" width="18.54296875" style="5" customWidth="1"/>
    <col min="7176" max="7176" width="12.453125" style="5" customWidth="1"/>
    <col min="7177" max="7177" width="10" style="5" customWidth="1"/>
    <col min="7178" max="7178" width="6.453125" style="5" customWidth="1"/>
    <col min="7179" max="7179" width="9.453125" style="5" customWidth="1"/>
    <col min="7180" max="7180" width="14.1796875" style="5" customWidth="1"/>
    <col min="7181" max="7181" width="13.54296875" style="5" customWidth="1"/>
    <col min="7182" max="7424" width="10.1796875" style="5"/>
    <col min="7425" max="7425" width="7.54296875" style="5" customWidth="1"/>
    <col min="7426" max="7426" width="12.7265625" style="5" customWidth="1"/>
    <col min="7427" max="7427" width="9.54296875" style="5" customWidth="1"/>
    <col min="7428" max="7428" width="13.54296875" style="5" customWidth="1"/>
    <col min="7429" max="7430" width="9.453125" style="5" customWidth="1"/>
    <col min="7431" max="7431" width="18.54296875" style="5" customWidth="1"/>
    <col min="7432" max="7432" width="12.453125" style="5" customWidth="1"/>
    <col min="7433" max="7433" width="10" style="5" customWidth="1"/>
    <col min="7434" max="7434" width="6.453125" style="5" customWidth="1"/>
    <col min="7435" max="7435" width="9.453125" style="5" customWidth="1"/>
    <col min="7436" max="7436" width="14.1796875" style="5" customWidth="1"/>
    <col min="7437" max="7437" width="13.54296875" style="5" customWidth="1"/>
    <col min="7438" max="7680" width="10.1796875" style="5"/>
    <col min="7681" max="7681" width="7.54296875" style="5" customWidth="1"/>
    <col min="7682" max="7682" width="12.7265625" style="5" customWidth="1"/>
    <col min="7683" max="7683" width="9.54296875" style="5" customWidth="1"/>
    <col min="7684" max="7684" width="13.54296875" style="5" customWidth="1"/>
    <col min="7685" max="7686" width="9.453125" style="5" customWidth="1"/>
    <col min="7687" max="7687" width="18.54296875" style="5" customWidth="1"/>
    <col min="7688" max="7688" width="12.453125" style="5" customWidth="1"/>
    <col min="7689" max="7689" width="10" style="5" customWidth="1"/>
    <col min="7690" max="7690" width="6.453125" style="5" customWidth="1"/>
    <col min="7691" max="7691" width="9.453125" style="5" customWidth="1"/>
    <col min="7692" max="7692" width="14.1796875" style="5" customWidth="1"/>
    <col min="7693" max="7693" width="13.54296875" style="5" customWidth="1"/>
    <col min="7694" max="7936" width="10.1796875" style="5"/>
    <col min="7937" max="7937" width="7.54296875" style="5" customWidth="1"/>
    <col min="7938" max="7938" width="12.7265625" style="5" customWidth="1"/>
    <col min="7939" max="7939" width="9.54296875" style="5" customWidth="1"/>
    <col min="7940" max="7940" width="13.54296875" style="5" customWidth="1"/>
    <col min="7941" max="7942" width="9.453125" style="5" customWidth="1"/>
    <col min="7943" max="7943" width="18.54296875" style="5" customWidth="1"/>
    <col min="7944" max="7944" width="12.453125" style="5" customWidth="1"/>
    <col min="7945" max="7945" width="10" style="5" customWidth="1"/>
    <col min="7946" max="7946" width="6.453125" style="5" customWidth="1"/>
    <col min="7947" max="7947" width="9.453125" style="5" customWidth="1"/>
    <col min="7948" max="7948" width="14.1796875" style="5" customWidth="1"/>
    <col min="7949" max="7949" width="13.54296875" style="5" customWidth="1"/>
    <col min="7950" max="8192" width="10.1796875" style="5"/>
    <col min="8193" max="8193" width="7.54296875" style="5" customWidth="1"/>
    <col min="8194" max="8194" width="12.7265625" style="5" customWidth="1"/>
    <col min="8195" max="8195" width="9.54296875" style="5" customWidth="1"/>
    <col min="8196" max="8196" width="13.54296875" style="5" customWidth="1"/>
    <col min="8197" max="8198" width="9.453125" style="5" customWidth="1"/>
    <col min="8199" max="8199" width="18.54296875" style="5" customWidth="1"/>
    <col min="8200" max="8200" width="12.453125" style="5" customWidth="1"/>
    <col min="8201" max="8201" width="10" style="5" customWidth="1"/>
    <col min="8202" max="8202" width="6.453125" style="5" customWidth="1"/>
    <col min="8203" max="8203" width="9.453125" style="5" customWidth="1"/>
    <col min="8204" max="8204" width="14.1796875" style="5" customWidth="1"/>
    <col min="8205" max="8205" width="13.54296875" style="5" customWidth="1"/>
    <col min="8206" max="8448" width="10.1796875" style="5"/>
    <col min="8449" max="8449" width="7.54296875" style="5" customWidth="1"/>
    <col min="8450" max="8450" width="12.7265625" style="5" customWidth="1"/>
    <col min="8451" max="8451" width="9.54296875" style="5" customWidth="1"/>
    <col min="8452" max="8452" width="13.54296875" style="5" customWidth="1"/>
    <col min="8453" max="8454" width="9.453125" style="5" customWidth="1"/>
    <col min="8455" max="8455" width="18.54296875" style="5" customWidth="1"/>
    <col min="8456" max="8456" width="12.453125" style="5" customWidth="1"/>
    <col min="8457" max="8457" width="10" style="5" customWidth="1"/>
    <col min="8458" max="8458" width="6.453125" style="5" customWidth="1"/>
    <col min="8459" max="8459" width="9.453125" style="5" customWidth="1"/>
    <col min="8460" max="8460" width="14.1796875" style="5" customWidth="1"/>
    <col min="8461" max="8461" width="13.54296875" style="5" customWidth="1"/>
    <col min="8462" max="8704" width="10.1796875" style="5"/>
    <col min="8705" max="8705" width="7.54296875" style="5" customWidth="1"/>
    <col min="8706" max="8706" width="12.7265625" style="5" customWidth="1"/>
    <col min="8707" max="8707" width="9.54296875" style="5" customWidth="1"/>
    <col min="8708" max="8708" width="13.54296875" style="5" customWidth="1"/>
    <col min="8709" max="8710" width="9.453125" style="5" customWidth="1"/>
    <col min="8711" max="8711" width="18.54296875" style="5" customWidth="1"/>
    <col min="8712" max="8712" width="12.453125" style="5" customWidth="1"/>
    <col min="8713" max="8713" width="10" style="5" customWidth="1"/>
    <col min="8714" max="8714" width="6.453125" style="5" customWidth="1"/>
    <col min="8715" max="8715" width="9.453125" style="5" customWidth="1"/>
    <col min="8716" max="8716" width="14.1796875" style="5" customWidth="1"/>
    <col min="8717" max="8717" width="13.54296875" style="5" customWidth="1"/>
    <col min="8718" max="8960" width="10.1796875" style="5"/>
    <col min="8961" max="8961" width="7.54296875" style="5" customWidth="1"/>
    <col min="8962" max="8962" width="12.7265625" style="5" customWidth="1"/>
    <col min="8963" max="8963" width="9.54296875" style="5" customWidth="1"/>
    <col min="8964" max="8964" width="13.54296875" style="5" customWidth="1"/>
    <col min="8965" max="8966" width="9.453125" style="5" customWidth="1"/>
    <col min="8967" max="8967" width="18.54296875" style="5" customWidth="1"/>
    <col min="8968" max="8968" width="12.453125" style="5" customWidth="1"/>
    <col min="8969" max="8969" width="10" style="5" customWidth="1"/>
    <col min="8970" max="8970" width="6.453125" style="5" customWidth="1"/>
    <col min="8971" max="8971" width="9.453125" style="5" customWidth="1"/>
    <col min="8972" max="8972" width="14.1796875" style="5" customWidth="1"/>
    <col min="8973" max="8973" width="13.54296875" style="5" customWidth="1"/>
    <col min="8974" max="9216" width="10.1796875" style="5"/>
    <col min="9217" max="9217" width="7.54296875" style="5" customWidth="1"/>
    <col min="9218" max="9218" width="12.7265625" style="5" customWidth="1"/>
    <col min="9219" max="9219" width="9.54296875" style="5" customWidth="1"/>
    <col min="9220" max="9220" width="13.54296875" style="5" customWidth="1"/>
    <col min="9221" max="9222" width="9.453125" style="5" customWidth="1"/>
    <col min="9223" max="9223" width="18.54296875" style="5" customWidth="1"/>
    <col min="9224" max="9224" width="12.453125" style="5" customWidth="1"/>
    <col min="9225" max="9225" width="10" style="5" customWidth="1"/>
    <col min="9226" max="9226" width="6.453125" style="5" customWidth="1"/>
    <col min="9227" max="9227" width="9.453125" style="5" customWidth="1"/>
    <col min="9228" max="9228" width="14.1796875" style="5" customWidth="1"/>
    <col min="9229" max="9229" width="13.54296875" style="5" customWidth="1"/>
    <col min="9230" max="9472" width="10.1796875" style="5"/>
    <col min="9473" max="9473" width="7.54296875" style="5" customWidth="1"/>
    <col min="9474" max="9474" width="12.7265625" style="5" customWidth="1"/>
    <col min="9475" max="9475" width="9.54296875" style="5" customWidth="1"/>
    <col min="9476" max="9476" width="13.54296875" style="5" customWidth="1"/>
    <col min="9477" max="9478" width="9.453125" style="5" customWidth="1"/>
    <col min="9479" max="9479" width="18.54296875" style="5" customWidth="1"/>
    <col min="9480" max="9480" width="12.453125" style="5" customWidth="1"/>
    <col min="9481" max="9481" width="10" style="5" customWidth="1"/>
    <col min="9482" max="9482" width="6.453125" style="5" customWidth="1"/>
    <col min="9483" max="9483" width="9.453125" style="5" customWidth="1"/>
    <col min="9484" max="9484" width="14.1796875" style="5" customWidth="1"/>
    <col min="9485" max="9485" width="13.54296875" style="5" customWidth="1"/>
    <col min="9486" max="9728" width="10.1796875" style="5"/>
    <col min="9729" max="9729" width="7.54296875" style="5" customWidth="1"/>
    <col min="9730" max="9730" width="12.7265625" style="5" customWidth="1"/>
    <col min="9731" max="9731" width="9.54296875" style="5" customWidth="1"/>
    <col min="9732" max="9732" width="13.54296875" style="5" customWidth="1"/>
    <col min="9733" max="9734" width="9.453125" style="5" customWidth="1"/>
    <col min="9735" max="9735" width="18.54296875" style="5" customWidth="1"/>
    <col min="9736" max="9736" width="12.453125" style="5" customWidth="1"/>
    <col min="9737" max="9737" width="10" style="5" customWidth="1"/>
    <col min="9738" max="9738" width="6.453125" style="5" customWidth="1"/>
    <col min="9739" max="9739" width="9.453125" style="5" customWidth="1"/>
    <col min="9740" max="9740" width="14.1796875" style="5" customWidth="1"/>
    <col min="9741" max="9741" width="13.54296875" style="5" customWidth="1"/>
    <col min="9742" max="9984" width="10.1796875" style="5"/>
    <col min="9985" max="9985" width="7.54296875" style="5" customWidth="1"/>
    <col min="9986" max="9986" width="12.7265625" style="5" customWidth="1"/>
    <col min="9987" max="9987" width="9.54296875" style="5" customWidth="1"/>
    <col min="9988" max="9988" width="13.54296875" style="5" customWidth="1"/>
    <col min="9989" max="9990" width="9.453125" style="5" customWidth="1"/>
    <col min="9991" max="9991" width="18.54296875" style="5" customWidth="1"/>
    <col min="9992" max="9992" width="12.453125" style="5" customWidth="1"/>
    <col min="9993" max="9993" width="10" style="5" customWidth="1"/>
    <col min="9994" max="9994" width="6.453125" style="5" customWidth="1"/>
    <col min="9995" max="9995" width="9.453125" style="5" customWidth="1"/>
    <col min="9996" max="9996" width="14.1796875" style="5" customWidth="1"/>
    <col min="9997" max="9997" width="13.54296875" style="5" customWidth="1"/>
    <col min="9998" max="10240" width="10.1796875" style="5"/>
    <col min="10241" max="10241" width="7.54296875" style="5" customWidth="1"/>
    <col min="10242" max="10242" width="12.7265625" style="5" customWidth="1"/>
    <col min="10243" max="10243" width="9.54296875" style="5" customWidth="1"/>
    <col min="10244" max="10244" width="13.54296875" style="5" customWidth="1"/>
    <col min="10245" max="10246" width="9.453125" style="5" customWidth="1"/>
    <col min="10247" max="10247" width="18.54296875" style="5" customWidth="1"/>
    <col min="10248" max="10248" width="12.453125" style="5" customWidth="1"/>
    <col min="10249" max="10249" width="10" style="5" customWidth="1"/>
    <col min="10250" max="10250" width="6.453125" style="5" customWidth="1"/>
    <col min="10251" max="10251" width="9.453125" style="5" customWidth="1"/>
    <col min="10252" max="10252" width="14.1796875" style="5" customWidth="1"/>
    <col min="10253" max="10253" width="13.54296875" style="5" customWidth="1"/>
    <col min="10254" max="10496" width="10.1796875" style="5"/>
    <col min="10497" max="10497" width="7.54296875" style="5" customWidth="1"/>
    <col min="10498" max="10498" width="12.7265625" style="5" customWidth="1"/>
    <col min="10499" max="10499" width="9.54296875" style="5" customWidth="1"/>
    <col min="10500" max="10500" width="13.54296875" style="5" customWidth="1"/>
    <col min="10501" max="10502" width="9.453125" style="5" customWidth="1"/>
    <col min="10503" max="10503" width="18.54296875" style="5" customWidth="1"/>
    <col min="10504" max="10504" width="12.453125" style="5" customWidth="1"/>
    <col min="10505" max="10505" width="10" style="5" customWidth="1"/>
    <col min="10506" max="10506" width="6.453125" style="5" customWidth="1"/>
    <col min="10507" max="10507" width="9.453125" style="5" customWidth="1"/>
    <col min="10508" max="10508" width="14.1796875" style="5" customWidth="1"/>
    <col min="10509" max="10509" width="13.54296875" style="5" customWidth="1"/>
    <col min="10510" max="10752" width="10.1796875" style="5"/>
    <col min="10753" max="10753" width="7.54296875" style="5" customWidth="1"/>
    <col min="10754" max="10754" width="12.7265625" style="5" customWidth="1"/>
    <col min="10755" max="10755" width="9.54296875" style="5" customWidth="1"/>
    <col min="10756" max="10756" width="13.54296875" style="5" customWidth="1"/>
    <col min="10757" max="10758" width="9.453125" style="5" customWidth="1"/>
    <col min="10759" max="10759" width="18.54296875" style="5" customWidth="1"/>
    <col min="10760" max="10760" width="12.453125" style="5" customWidth="1"/>
    <col min="10761" max="10761" width="10" style="5" customWidth="1"/>
    <col min="10762" max="10762" width="6.453125" style="5" customWidth="1"/>
    <col min="10763" max="10763" width="9.453125" style="5" customWidth="1"/>
    <col min="10764" max="10764" width="14.1796875" style="5" customWidth="1"/>
    <col min="10765" max="10765" width="13.54296875" style="5" customWidth="1"/>
    <col min="10766" max="11008" width="10.1796875" style="5"/>
    <col min="11009" max="11009" width="7.54296875" style="5" customWidth="1"/>
    <col min="11010" max="11010" width="12.7265625" style="5" customWidth="1"/>
    <col min="11011" max="11011" width="9.54296875" style="5" customWidth="1"/>
    <col min="11012" max="11012" width="13.54296875" style="5" customWidth="1"/>
    <col min="11013" max="11014" width="9.453125" style="5" customWidth="1"/>
    <col min="11015" max="11015" width="18.54296875" style="5" customWidth="1"/>
    <col min="11016" max="11016" width="12.453125" style="5" customWidth="1"/>
    <col min="11017" max="11017" width="10" style="5" customWidth="1"/>
    <col min="11018" max="11018" width="6.453125" style="5" customWidth="1"/>
    <col min="11019" max="11019" width="9.453125" style="5" customWidth="1"/>
    <col min="11020" max="11020" width="14.1796875" style="5" customWidth="1"/>
    <col min="11021" max="11021" width="13.54296875" style="5" customWidth="1"/>
    <col min="11022" max="11264" width="10.1796875" style="5"/>
    <col min="11265" max="11265" width="7.54296875" style="5" customWidth="1"/>
    <col min="11266" max="11266" width="12.7265625" style="5" customWidth="1"/>
    <col min="11267" max="11267" width="9.54296875" style="5" customWidth="1"/>
    <col min="11268" max="11268" width="13.54296875" style="5" customWidth="1"/>
    <col min="11269" max="11270" width="9.453125" style="5" customWidth="1"/>
    <col min="11271" max="11271" width="18.54296875" style="5" customWidth="1"/>
    <col min="11272" max="11272" width="12.453125" style="5" customWidth="1"/>
    <col min="11273" max="11273" width="10" style="5" customWidth="1"/>
    <col min="11274" max="11274" width="6.453125" style="5" customWidth="1"/>
    <col min="11275" max="11275" width="9.453125" style="5" customWidth="1"/>
    <col min="11276" max="11276" width="14.1796875" style="5" customWidth="1"/>
    <col min="11277" max="11277" width="13.54296875" style="5" customWidth="1"/>
    <col min="11278" max="11520" width="10.1796875" style="5"/>
    <col min="11521" max="11521" width="7.54296875" style="5" customWidth="1"/>
    <col min="11522" max="11522" width="12.7265625" style="5" customWidth="1"/>
    <col min="11523" max="11523" width="9.54296875" style="5" customWidth="1"/>
    <col min="11524" max="11524" width="13.54296875" style="5" customWidth="1"/>
    <col min="11525" max="11526" width="9.453125" style="5" customWidth="1"/>
    <col min="11527" max="11527" width="18.54296875" style="5" customWidth="1"/>
    <col min="11528" max="11528" width="12.453125" style="5" customWidth="1"/>
    <col min="11529" max="11529" width="10" style="5" customWidth="1"/>
    <col min="11530" max="11530" width="6.453125" style="5" customWidth="1"/>
    <col min="11531" max="11531" width="9.453125" style="5" customWidth="1"/>
    <col min="11532" max="11532" width="14.1796875" style="5" customWidth="1"/>
    <col min="11533" max="11533" width="13.54296875" style="5" customWidth="1"/>
    <col min="11534" max="11776" width="10.1796875" style="5"/>
    <col min="11777" max="11777" width="7.54296875" style="5" customWidth="1"/>
    <col min="11778" max="11778" width="12.7265625" style="5" customWidth="1"/>
    <col min="11779" max="11779" width="9.54296875" style="5" customWidth="1"/>
    <col min="11780" max="11780" width="13.54296875" style="5" customWidth="1"/>
    <col min="11781" max="11782" width="9.453125" style="5" customWidth="1"/>
    <col min="11783" max="11783" width="18.54296875" style="5" customWidth="1"/>
    <col min="11784" max="11784" width="12.453125" style="5" customWidth="1"/>
    <col min="11785" max="11785" width="10" style="5" customWidth="1"/>
    <col min="11786" max="11786" width="6.453125" style="5" customWidth="1"/>
    <col min="11787" max="11787" width="9.453125" style="5" customWidth="1"/>
    <col min="11788" max="11788" width="14.1796875" style="5" customWidth="1"/>
    <col min="11789" max="11789" width="13.54296875" style="5" customWidth="1"/>
    <col min="11790" max="12032" width="10.1796875" style="5"/>
    <col min="12033" max="12033" width="7.54296875" style="5" customWidth="1"/>
    <col min="12034" max="12034" width="12.7265625" style="5" customWidth="1"/>
    <col min="12035" max="12035" width="9.54296875" style="5" customWidth="1"/>
    <col min="12036" max="12036" width="13.54296875" style="5" customWidth="1"/>
    <col min="12037" max="12038" width="9.453125" style="5" customWidth="1"/>
    <col min="12039" max="12039" width="18.54296875" style="5" customWidth="1"/>
    <col min="12040" max="12040" width="12.453125" style="5" customWidth="1"/>
    <col min="12041" max="12041" width="10" style="5" customWidth="1"/>
    <col min="12042" max="12042" width="6.453125" style="5" customWidth="1"/>
    <col min="12043" max="12043" width="9.453125" style="5" customWidth="1"/>
    <col min="12044" max="12044" width="14.1796875" style="5" customWidth="1"/>
    <col min="12045" max="12045" width="13.54296875" style="5" customWidth="1"/>
    <col min="12046" max="12288" width="10.1796875" style="5"/>
    <col min="12289" max="12289" width="7.54296875" style="5" customWidth="1"/>
    <col min="12290" max="12290" width="12.7265625" style="5" customWidth="1"/>
    <col min="12291" max="12291" width="9.54296875" style="5" customWidth="1"/>
    <col min="12292" max="12292" width="13.54296875" style="5" customWidth="1"/>
    <col min="12293" max="12294" width="9.453125" style="5" customWidth="1"/>
    <col min="12295" max="12295" width="18.54296875" style="5" customWidth="1"/>
    <col min="12296" max="12296" width="12.453125" style="5" customWidth="1"/>
    <col min="12297" max="12297" width="10" style="5" customWidth="1"/>
    <col min="12298" max="12298" width="6.453125" style="5" customWidth="1"/>
    <col min="12299" max="12299" width="9.453125" style="5" customWidth="1"/>
    <col min="12300" max="12300" width="14.1796875" style="5" customWidth="1"/>
    <col min="12301" max="12301" width="13.54296875" style="5" customWidth="1"/>
    <col min="12302" max="12544" width="10.1796875" style="5"/>
    <col min="12545" max="12545" width="7.54296875" style="5" customWidth="1"/>
    <col min="12546" max="12546" width="12.7265625" style="5" customWidth="1"/>
    <col min="12547" max="12547" width="9.54296875" style="5" customWidth="1"/>
    <col min="12548" max="12548" width="13.54296875" style="5" customWidth="1"/>
    <col min="12549" max="12550" width="9.453125" style="5" customWidth="1"/>
    <col min="12551" max="12551" width="18.54296875" style="5" customWidth="1"/>
    <col min="12552" max="12552" width="12.453125" style="5" customWidth="1"/>
    <col min="12553" max="12553" width="10" style="5" customWidth="1"/>
    <col min="12554" max="12554" width="6.453125" style="5" customWidth="1"/>
    <col min="12555" max="12555" width="9.453125" style="5" customWidth="1"/>
    <col min="12556" max="12556" width="14.1796875" style="5" customWidth="1"/>
    <col min="12557" max="12557" width="13.54296875" style="5" customWidth="1"/>
    <col min="12558" max="12800" width="10.1796875" style="5"/>
    <col min="12801" max="12801" width="7.54296875" style="5" customWidth="1"/>
    <col min="12802" max="12802" width="12.7265625" style="5" customWidth="1"/>
    <col min="12803" max="12803" width="9.54296875" style="5" customWidth="1"/>
    <col min="12804" max="12804" width="13.54296875" style="5" customWidth="1"/>
    <col min="12805" max="12806" width="9.453125" style="5" customWidth="1"/>
    <col min="12807" max="12807" width="18.54296875" style="5" customWidth="1"/>
    <col min="12808" max="12808" width="12.453125" style="5" customWidth="1"/>
    <col min="12809" max="12809" width="10" style="5" customWidth="1"/>
    <col min="12810" max="12810" width="6.453125" style="5" customWidth="1"/>
    <col min="12811" max="12811" width="9.453125" style="5" customWidth="1"/>
    <col min="12812" max="12812" width="14.1796875" style="5" customWidth="1"/>
    <col min="12813" max="12813" width="13.54296875" style="5" customWidth="1"/>
    <col min="12814" max="13056" width="10.1796875" style="5"/>
    <col min="13057" max="13057" width="7.54296875" style="5" customWidth="1"/>
    <col min="13058" max="13058" width="12.7265625" style="5" customWidth="1"/>
    <col min="13059" max="13059" width="9.54296875" style="5" customWidth="1"/>
    <col min="13060" max="13060" width="13.54296875" style="5" customWidth="1"/>
    <col min="13061" max="13062" width="9.453125" style="5" customWidth="1"/>
    <col min="13063" max="13063" width="18.54296875" style="5" customWidth="1"/>
    <col min="13064" max="13064" width="12.453125" style="5" customWidth="1"/>
    <col min="13065" max="13065" width="10" style="5" customWidth="1"/>
    <col min="13066" max="13066" width="6.453125" style="5" customWidth="1"/>
    <col min="13067" max="13067" width="9.453125" style="5" customWidth="1"/>
    <col min="13068" max="13068" width="14.1796875" style="5" customWidth="1"/>
    <col min="13069" max="13069" width="13.54296875" style="5" customWidth="1"/>
    <col min="13070" max="13312" width="10.1796875" style="5"/>
    <col min="13313" max="13313" width="7.54296875" style="5" customWidth="1"/>
    <col min="13314" max="13314" width="12.7265625" style="5" customWidth="1"/>
    <col min="13315" max="13315" width="9.54296875" style="5" customWidth="1"/>
    <col min="13316" max="13316" width="13.54296875" style="5" customWidth="1"/>
    <col min="13317" max="13318" width="9.453125" style="5" customWidth="1"/>
    <col min="13319" max="13319" width="18.54296875" style="5" customWidth="1"/>
    <col min="13320" max="13320" width="12.453125" style="5" customWidth="1"/>
    <col min="13321" max="13321" width="10" style="5" customWidth="1"/>
    <col min="13322" max="13322" width="6.453125" style="5" customWidth="1"/>
    <col min="13323" max="13323" width="9.453125" style="5" customWidth="1"/>
    <col min="13324" max="13324" width="14.1796875" style="5" customWidth="1"/>
    <col min="13325" max="13325" width="13.54296875" style="5" customWidth="1"/>
    <col min="13326" max="13568" width="10.1796875" style="5"/>
    <col min="13569" max="13569" width="7.54296875" style="5" customWidth="1"/>
    <col min="13570" max="13570" width="12.7265625" style="5" customWidth="1"/>
    <col min="13571" max="13571" width="9.54296875" style="5" customWidth="1"/>
    <col min="13572" max="13572" width="13.54296875" style="5" customWidth="1"/>
    <col min="13573" max="13574" width="9.453125" style="5" customWidth="1"/>
    <col min="13575" max="13575" width="18.54296875" style="5" customWidth="1"/>
    <col min="13576" max="13576" width="12.453125" style="5" customWidth="1"/>
    <col min="13577" max="13577" width="10" style="5" customWidth="1"/>
    <col min="13578" max="13578" width="6.453125" style="5" customWidth="1"/>
    <col min="13579" max="13579" width="9.453125" style="5" customWidth="1"/>
    <col min="13580" max="13580" width="14.1796875" style="5" customWidth="1"/>
    <col min="13581" max="13581" width="13.54296875" style="5" customWidth="1"/>
    <col min="13582" max="13824" width="10.1796875" style="5"/>
    <col min="13825" max="13825" width="7.54296875" style="5" customWidth="1"/>
    <col min="13826" max="13826" width="12.7265625" style="5" customWidth="1"/>
    <col min="13827" max="13827" width="9.54296875" style="5" customWidth="1"/>
    <col min="13828" max="13828" width="13.54296875" style="5" customWidth="1"/>
    <col min="13829" max="13830" width="9.453125" style="5" customWidth="1"/>
    <col min="13831" max="13831" width="18.54296875" style="5" customWidth="1"/>
    <col min="13832" max="13832" width="12.453125" style="5" customWidth="1"/>
    <col min="13833" max="13833" width="10" style="5" customWidth="1"/>
    <col min="13834" max="13834" width="6.453125" style="5" customWidth="1"/>
    <col min="13835" max="13835" width="9.453125" style="5" customWidth="1"/>
    <col min="13836" max="13836" width="14.1796875" style="5" customWidth="1"/>
    <col min="13837" max="13837" width="13.54296875" style="5" customWidth="1"/>
    <col min="13838" max="14080" width="10.1796875" style="5"/>
    <col min="14081" max="14081" width="7.54296875" style="5" customWidth="1"/>
    <col min="14082" max="14082" width="12.7265625" style="5" customWidth="1"/>
    <col min="14083" max="14083" width="9.54296875" style="5" customWidth="1"/>
    <col min="14084" max="14084" width="13.54296875" style="5" customWidth="1"/>
    <col min="14085" max="14086" width="9.453125" style="5" customWidth="1"/>
    <col min="14087" max="14087" width="18.54296875" style="5" customWidth="1"/>
    <col min="14088" max="14088" width="12.453125" style="5" customWidth="1"/>
    <col min="14089" max="14089" width="10" style="5" customWidth="1"/>
    <col min="14090" max="14090" width="6.453125" style="5" customWidth="1"/>
    <col min="14091" max="14091" width="9.453125" style="5" customWidth="1"/>
    <col min="14092" max="14092" width="14.1796875" style="5" customWidth="1"/>
    <col min="14093" max="14093" width="13.54296875" style="5" customWidth="1"/>
    <col min="14094" max="14336" width="10.1796875" style="5"/>
    <col min="14337" max="14337" width="7.54296875" style="5" customWidth="1"/>
    <col min="14338" max="14338" width="12.7265625" style="5" customWidth="1"/>
    <col min="14339" max="14339" width="9.54296875" style="5" customWidth="1"/>
    <col min="14340" max="14340" width="13.54296875" style="5" customWidth="1"/>
    <col min="14341" max="14342" width="9.453125" style="5" customWidth="1"/>
    <col min="14343" max="14343" width="18.54296875" style="5" customWidth="1"/>
    <col min="14344" max="14344" width="12.453125" style="5" customWidth="1"/>
    <col min="14345" max="14345" width="10" style="5" customWidth="1"/>
    <col min="14346" max="14346" width="6.453125" style="5" customWidth="1"/>
    <col min="14347" max="14347" width="9.453125" style="5" customWidth="1"/>
    <col min="14348" max="14348" width="14.1796875" style="5" customWidth="1"/>
    <col min="14349" max="14349" width="13.54296875" style="5" customWidth="1"/>
    <col min="14350" max="14592" width="10.1796875" style="5"/>
    <col min="14593" max="14593" width="7.54296875" style="5" customWidth="1"/>
    <col min="14594" max="14594" width="12.7265625" style="5" customWidth="1"/>
    <col min="14595" max="14595" width="9.54296875" style="5" customWidth="1"/>
    <col min="14596" max="14596" width="13.54296875" style="5" customWidth="1"/>
    <col min="14597" max="14598" width="9.453125" style="5" customWidth="1"/>
    <col min="14599" max="14599" width="18.54296875" style="5" customWidth="1"/>
    <col min="14600" max="14600" width="12.453125" style="5" customWidth="1"/>
    <col min="14601" max="14601" width="10" style="5" customWidth="1"/>
    <col min="14602" max="14602" width="6.453125" style="5" customWidth="1"/>
    <col min="14603" max="14603" width="9.453125" style="5" customWidth="1"/>
    <col min="14604" max="14604" width="14.1796875" style="5" customWidth="1"/>
    <col min="14605" max="14605" width="13.54296875" style="5" customWidth="1"/>
    <col min="14606" max="14848" width="10.1796875" style="5"/>
    <col min="14849" max="14849" width="7.54296875" style="5" customWidth="1"/>
    <col min="14850" max="14850" width="12.7265625" style="5" customWidth="1"/>
    <col min="14851" max="14851" width="9.54296875" style="5" customWidth="1"/>
    <col min="14852" max="14852" width="13.54296875" style="5" customWidth="1"/>
    <col min="14853" max="14854" width="9.453125" style="5" customWidth="1"/>
    <col min="14855" max="14855" width="18.54296875" style="5" customWidth="1"/>
    <col min="14856" max="14856" width="12.453125" style="5" customWidth="1"/>
    <col min="14857" max="14857" width="10" style="5" customWidth="1"/>
    <col min="14858" max="14858" width="6.453125" style="5" customWidth="1"/>
    <col min="14859" max="14859" width="9.453125" style="5" customWidth="1"/>
    <col min="14860" max="14860" width="14.1796875" style="5" customWidth="1"/>
    <col min="14861" max="14861" width="13.54296875" style="5" customWidth="1"/>
    <col min="14862" max="15104" width="10.1796875" style="5"/>
    <col min="15105" max="15105" width="7.54296875" style="5" customWidth="1"/>
    <col min="15106" max="15106" width="12.7265625" style="5" customWidth="1"/>
    <col min="15107" max="15107" width="9.54296875" style="5" customWidth="1"/>
    <col min="15108" max="15108" width="13.54296875" style="5" customWidth="1"/>
    <col min="15109" max="15110" width="9.453125" style="5" customWidth="1"/>
    <col min="15111" max="15111" width="18.54296875" style="5" customWidth="1"/>
    <col min="15112" max="15112" width="12.453125" style="5" customWidth="1"/>
    <col min="15113" max="15113" width="10" style="5" customWidth="1"/>
    <col min="15114" max="15114" width="6.453125" style="5" customWidth="1"/>
    <col min="15115" max="15115" width="9.453125" style="5" customWidth="1"/>
    <col min="15116" max="15116" width="14.1796875" style="5" customWidth="1"/>
    <col min="15117" max="15117" width="13.54296875" style="5" customWidth="1"/>
    <col min="15118" max="15360" width="10.1796875" style="5"/>
    <col min="15361" max="15361" width="7.54296875" style="5" customWidth="1"/>
    <col min="15362" max="15362" width="12.7265625" style="5" customWidth="1"/>
    <col min="15363" max="15363" width="9.54296875" style="5" customWidth="1"/>
    <col min="15364" max="15364" width="13.54296875" style="5" customWidth="1"/>
    <col min="15365" max="15366" width="9.453125" style="5" customWidth="1"/>
    <col min="15367" max="15367" width="18.54296875" style="5" customWidth="1"/>
    <col min="15368" max="15368" width="12.453125" style="5" customWidth="1"/>
    <col min="15369" max="15369" width="10" style="5" customWidth="1"/>
    <col min="15370" max="15370" width="6.453125" style="5" customWidth="1"/>
    <col min="15371" max="15371" width="9.453125" style="5" customWidth="1"/>
    <col min="15372" max="15372" width="14.1796875" style="5" customWidth="1"/>
    <col min="15373" max="15373" width="13.54296875" style="5" customWidth="1"/>
    <col min="15374" max="15616" width="10.1796875" style="5"/>
    <col min="15617" max="15617" width="7.54296875" style="5" customWidth="1"/>
    <col min="15618" max="15618" width="12.7265625" style="5" customWidth="1"/>
    <col min="15619" max="15619" width="9.54296875" style="5" customWidth="1"/>
    <col min="15620" max="15620" width="13.54296875" style="5" customWidth="1"/>
    <col min="15621" max="15622" width="9.453125" style="5" customWidth="1"/>
    <col min="15623" max="15623" width="18.54296875" style="5" customWidth="1"/>
    <col min="15624" max="15624" width="12.453125" style="5" customWidth="1"/>
    <col min="15625" max="15625" width="10" style="5" customWidth="1"/>
    <col min="15626" max="15626" width="6.453125" style="5" customWidth="1"/>
    <col min="15627" max="15627" width="9.453125" style="5" customWidth="1"/>
    <col min="15628" max="15628" width="14.1796875" style="5" customWidth="1"/>
    <col min="15629" max="15629" width="13.54296875" style="5" customWidth="1"/>
    <col min="15630" max="15872" width="10.1796875" style="5"/>
    <col min="15873" max="15873" width="7.54296875" style="5" customWidth="1"/>
    <col min="15874" max="15874" width="12.7265625" style="5" customWidth="1"/>
    <col min="15875" max="15875" width="9.54296875" style="5" customWidth="1"/>
    <col min="15876" max="15876" width="13.54296875" style="5" customWidth="1"/>
    <col min="15877" max="15878" width="9.453125" style="5" customWidth="1"/>
    <col min="15879" max="15879" width="18.54296875" style="5" customWidth="1"/>
    <col min="15880" max="15880" width="12.453125" style="5" customWidth="1"/>
    <col min="15881" max="15881" width="10" style="5" customWidth="1"/>
    <col min="15882" max="15882" width="6.453125" style="5" customWidth="1"/>
    <col min="15883" max="15883" width="9.453125" style="5" customWidth="1"/>
    <col min="15884" max="15884" width="14.1796875" style="5" customWidth="1"/>
    <col min="15885" max="15885" width="13.54296875" style="5" customWidth="1"/>
    <col min="15886" max="16128" width="10.1796875" style="5"/>
    <col min="16129" max="16129" width="7.54296875" style="5" customWidth="1"/>
    <col min="16130" max="16130" width="12.7265625" style="5" customWidth="1"/>
    <col min="16131" max="16131" width="9.54296875" style="5" customWidth="1"/>
    <col min="16132" max="16132" width="13.54296875" style="5" customWidth="1"/>
    <col min="16133" max="16134" width="9.453125" style="5" customWidth="1"/>
    <col min="16135" max="16135" width="18.54296875" style="5" customWidth="1"/>
    <col min="16136" max="16136" width="12.453125" style="5" customWidth="1"/>
    <col min="16137" max="16137" width="10" style="5" customWidth="1"/>
    <col min="16138" max="16138" width="6.453125" style="5" customWidth="1"/>
    <col min="16139" max="16139" width="9.453125" style="5" customWidth="1"/>
    <col min="16140" max="16140" width="14.1796875" style="5" customWidth="1"/>
    <col min="16141" max="16141" width="13.54296875" style="5" customWidth="1"/>
    <col min="16142" max="16384" width="10.1796875" style="5"/>
  </cols>
  <sheetData>
    <row r="1" spans="1:14" ht="17.5" customHeight="1" x14ac:dyDescent="0.3">
      <c r="A1" s="316" t="s">
        <v>0</v>
      </c>
      <c r="B1" s="316"/>
      <c r="C1" s="316"/>
      <c r="D1" s="316"/>
      <c r="E1" s="1"/>
      <c r="F1" s="1"/>
      <c r="G1" s="2"/>
      <c r="I1" s="3"/>
      <c r="J1" s="115" t="s">
        <v>111</v>
      </c>
      <c r="K1" s="85"/>
      <c r="L1" s="85"/>
      <c r="M1" s="85"/>
      <c r="N1" s="4"/>
    </row>
    <row r="2" spans="1:14" ht="17.5" customHeight="1" x14ac:dyDescent="0.35">
      <c r="A2" s="113"/>
      <c r="B2" s="113"/>
      <c r="C2" s="113"/>
      <c r="D2" s="113"/>
      <c r="E2" s="135"/>
      <c r="F2" s="1"/>
      <c r="G2" s="2"/>
      <c r="I2" s="3"/>
      <c r="J2" s="101" t="s">
        <v>112</v>
      </c>
      <c r="K2" s="85"/>
      <c r="L2" s="85"/>
      <c r="M2" s="85"/>
      <c r="N2" s="4"/>
    </row>
    <row r="3" spans="1:14" ht="18" x14ac:dyDescent="0.25">
      <c r="A3" s="311" t="s">
        <v>110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4"/>
    </row>
    <row r="4" spans="1:14" ht="13.5" thickBot="1" x14ac:dyDescent="0.35">
      <c r="A4" s="6"/>
      <c r="B4" s="4"/>
      <c r="C4" s="4"/>
      <c r="D4" s="4"/>
      <c r="E4" s="1"/>
      <c r="F4" s="1"/>
      <c r="G4" s="2"/>
      <c r="H4" s="3"/>
      <c r="I4" s="3"/>
      <c r="J4" s="1"/>
      <c r="K4" s="1"/>
      <c r="L4" s="7"/>
      <c r="M4" s="2"/>
      <c r="N4" s="4"/>
    </row>
    <row r="5" spans="1:14" s="11" customFormat="1" ht="50.5" thickBot="1" x14ac:dyDescent="0.4">
      <c r="A5" s="8" t="s">
        <v>1</v>
      </c>
      <c r="B5" s="312" t="s">
        <v>2</v>
      </c>
      <c r="C5" s="312"/>
      <c r="D5" s="312"/>
      <c r="E5" s="313" t="s">
        <v>3</v>
      </c>
      <c r="F5" s="313"/>
      <c r="G5" s="9" t="s">
        <v>72</v>
      </c>
      <c r="H5" s="86" t="s">
        <v>4</v>
      </c>
      <c r="I5" s="86" t="s">
        <v>5</v>
      </c>
      <c r="J5" s="313" t="s">
        <v>3</v>
      </c>
      <c r="K5" s="313"/>
      <c r="L5" s="87" t="s">
        <v>101</v>
      </c>
      <c r="M5" s="88" t="s">
        <v>67</v>
      </c>
      <c r="N5" s="10"/>
    </row>
    <row r="6" spans="1:14" s="13" customFormat="1" ht="22.5" customHeight="1" x14ac:dyDescent="0.35">
      <c r="A6" s="12" t="s">
        <v>6</v>
      </c>
      <c r="B6" s="244" t="s">
        <v>7</v>
      </c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6"/>
    </row>
    <row r="7" spans="1:14" s="13" customFormat="1" ht="28.5" customHeight="1" x14ac:dyDescent="0.25">
      <c r="A7" s="14" t="s">
        <v>8</v>
      </c>
      <c r="B7" s="266" t="s">
        <v>66</v>
      </c>
      <c r="C7" s="266"/>
      <c r="D7" s="266"/>
      <c r="E7" s="314"/>
      <c r="F7" s="315"/>
      <c r="G7" s="15">
        <v>430000</v>
      </c>
      <c r="H7" s="98">
        <f>G7/F61</f>
        <v>153.19500655532121</v>
      </c>
      <c r="I7" s="97">
        <f>H7/H60</f>
        <v>8.0637814205454031E-2</v>
      </c>
      <c r="J7" s="301"/>
      <c r="K7" s="302"/>
      <c r="L7" s="16"/>
      <c r="M7" s="110"/>
    </row>
    <row r="8" spans="1:14" s="13" customFormat="1" ht="2.5" customHeight="1" thickBot="1" x14ac:dyDescent="0.4">
      <c r="A8" s="18"/>
      <c r="B8" s="266"/>
      <c r="C8" s="266"/>
      <c r="D8" s="266"/>
      <c r="E8" s="224"/>
      <c r="F8" s="225"/>
      <c r="G8" s="19"/>
      <c r="H8" s="20"/>
      <c r="I8" s="20"/>
      <c r="J8" s="301"/>
      <c r="K8" s="302"/>
      <c r="L8" s="16"/>
      <c r="M8" s="17"/>
    </row>
    <row r="9" spans="1:14" s="13" customFormat="1" ht="16.5" customHeight="1" x14ac:dyDescent="0.35">
      <c r="A9" s="21" t="s">
        <v>9</v>
      </c>
      <c r="B9" s="244" t="s">
        <v>69</v>
      </c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</row>
    <row r="10" spans="1:14" s="13" customFormat="1" ht="29.5" customHeight="1" x14ac:dyDescent="0.35">
      <c r="A10" s="14" t="s">
        <v>68</v>
      </c>
      <c r="B10" s="266" t="s">
        <v>84</v>
      </c>
      <c r="C10" s="266"/>
      <c r="D10" s="266"/>
      <c r="E10" s="301" t="s">
        <v>10</v>
      </c>
      <c r="F10" s="302"/>
      <c r="G10" s="23">
        <v>260000</v>
      </c>
      <c r="H10" s="24"/>
      <c r="I10" s="24"/>
      <c r="J10" s="301"/>
      <c r="K10" s="302"/>
      <c r="L10" s="16"/>
      <c r="M10" s="17" t="s">
        <v>92</v>
      </c>
    </row>
    <row r="11" spans="1:14" s="13" customFormat="1" ht="43" customHeight="1" x14ac:dyDescent="0.35">
      <c r="A11" s="25" t="s">
        <v>75</v>
      </c>
      <c r="B11" s="266" t="s">
        <v>90</v>
      </c>
      <c r="C11" s="266"/>
      <c r="D11" s="266"/>
      <c r="E11" s="280"/>
      <c r="F11" s="281"/>
      <c r="G11" s="89">
        <v>40000</v>
      </c>
      <c r="H11" s="20"/>
      <c r="I11" s="20"/>
      <c r="J11" s="301"/>
      <c r="K11" s="302"/>
      <c r="L11" s="16"/>
      <c r="M11" s="110"/>
    </row>
    <row r="12" spans="1:14" s="13" customFormat="1" ht="2" customHeight="1" x14ac:dyDescent="0.35">
      <c r="A12" s="27"/>
      <c r="B12" s="303"/>
      <c r="C12" s="304"/>
      <c r="D12" s="305"/>
      <c r="E12" s="231"/>
      <c r="F12" s="232"/>
      <c r="G12" s="28"/>
      <c r="H12" s="29"/>
      <c r="I12" s="29"/>
      <c r="J12" s="306"/>
      <c r="K12" s="307"/>
      <c r="L12" s="30"/>
      <c r="M12" s="31"/>
    </row>
    <row r="13" spans="1:14" s="13" customFormat="1" ht="16" thickBot="1" x14ac:dyDescent="0.4">
      <c r="A13" s="282" t="s">
        <v>11</v>
      </c>
      <c r="B13" s="283"/>
      <c r="C13" s="283"/>
      <c r="D13" s="283"/>
      <c r="E13" s="283"/>
      <c r="F13" s="269"/>
      <c r="G13" s="32">
        <f>G10+G11</f>
        <v>300000</v>
      </c>
      <c r="H13" s="94">
        <f>G13/F61</f>
        <v>106.88023713161944</v>
      </c>
      <c r="I13" s="96">
        <f>H13/H60</f>
        <v>5.6258940143340021E-2</v>
      </c>
      <c r="J13" s="260"/>
      <c r="K13" s="261"/>
      <c r="L13" s="114">
        <f>L10+L11</f>
        <v>0</v>
      </c>
      <c r="M13" s="34"/>
    </row>
    <row r="14" spans="1:14" s="13" customFormat="1" ht="22.5" customHeight="1" x14ac:dyDescent="0.35">
      <c r="A14" s="22" t="s">
        <v>12</v>
      </c>
      <c r="B14" s="308" t="s">
        <v>13</v>
      </c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10"/>
    </row>
    <row r="15" spans="1:14" s="38" customFormat="1" ht="25.5" customHeight="1" x14ac:dyDescent="0.35">
      <c r="A15" s="35" t="s">
        <v>14</v>
      </c>
      <c r="B15" s="266" t="s">
        <v>63</v>
      </c>
      <c r="C15" s="266"/>
      <c r="D15" s="266"/>
      <c r="E15" s="224"/>
      <c r="F15" s="225"/>
      <c r="G15" s="89">
        <v>40000</v>
      </c>
      <c r="H15" s="20"/>
      <c r="I15" s="36"/>
      <c r="J15" s="226"/>
      <c r="K15" s="227"/>
      <c r="L15" s="26"/>
      <c r="M15" s="37"/>
    </row>
    <row r="16" spans="1:14" s="13" customFormat="1" ht="24" customHeight="1" x14ac:dyDescent="0.35">
      <c r="A16" s="35" t="s">
        <v>15</v>
      </c>
      <c r="B16" s="266" t="s">
        <v>16</v>
      </c>
      <c r="C16" s="266"/>
      <c r="D16" s="266"/>
      <c r="E16" s="301" t="s">
        <v>10</v>
      </c>
      <c r="F16" s="302"/>
      <c r="G16" s="89">
        <v>95000</v>
      </c>
      <c r="H16" s="20"/>
      <c r="I16" s="36"/>
      <c r="J16" s="226"/>
      <c r="K16" s="227"/>
      <c r="L16" s="117"/>
      <c r="M16" s="39"/>
    </row>
    <row r="17" spans="1:16" s="13" customFormat="1" ht="31" customHeight="1" x14ac:dyDescent="0.35">
      <c r="A17" s="35" t="s">
        <v>17</v>
      </c>
      <c r="B17" s="266" t="s">
        <v>64</v>
      </c>
      <c r="C17" s="266"/>
      <c r="D17" s="266"/>
      <c r="E17" s="280"/>
      <c r="F17" s="281"/>
      <c r="G17" s="89">
        <v>25000</v>
      </c>
      <c r="H17" s="20"/>
      <c r="I17" s="36"/>
      <c r="J17" s="284"/>
      <c r="K17" s="285"/>
      <c r="L17" s="26"/>
      <c r="M17" s="37"/>
      <c r="N17" s="40"/>
      <c r="O17" s="40"/>
    </row>
    <row r="18" spans="1:16" s="13" customFormat="1" x14ac:dyDescent="0.35">
      <c r="A18" s="228" t="s">
        <v>18</v>
      </c>
      <c r="B18" s="286" t="s">
        <v>19</v>
      </c>
      <c r="C18" s="286"/>
      <c r="D18" s="286"/>
      <c r="E18" s="287" t="s">
        <v>78</v>
      </c>
      <c r="F18" s="288"/>
      <c r="G18" s="291" t="s">
        <v>65</v>
      </c>
      <c r="H18" s="293"/>
      <c r="I18" s="295"/>
      <c r="J18" s="297"/>
      <c r="K18" s="298"/>
      <c r="L18" s="274"/>
      <c r="M18" s="199" t="s">
        <v>93</v>
      </c>
      <c r="N18" s="40"/>
      <c r="O18" s="40"/>
    </row>
    <row r="19" spans="1:16" s="13" customFormat="1" x14ac:dyDescent="0.35">
      <c r="A19" s="228"/>
      <c r="B19" s="286"/>
      <c r="C19" s="286"/>
      <c r="D19" s="286"/>
      <c r="E19" s="289"/>
      <c r="F19" s="290"/>
      <c r="G19" s="292"/>
      <c r="H19" s="294"/>
      <c r="I19" s="296"/>
      <c r="J19" s="299"/>
      <c r="K19" s="300"/>
      <c r="L19" s="275"/>
      <c r="M19" s="276"/>
      <c r="N19" s="40"/>
      <c r="O19" s="40"/>
    </row>
    <row r="20" spans="1:16" s="13" customFormat="1" ht="3" customHeight="1" x14ac:dyDescent="0.3">
      <c r="A20" s="41"/>
      <c r="B20" s="277"/>
      <c r="C20" s="278"/>
      <c r="D20" s="279"/>
      <c r="E20" s="280"/>
      <c r="F20" s="281"/>
      <c r="G20" s="90"/>
      <c r="H20" s="42"/>
      <c r="I20" s="43"/>
      <c r="J20" s="44"/>
      <c r="K20" s="84"/>
      <c r="L20" s="45"/>
      <c r="M20" s="107"/>
      <c r="N20" s="40"/>
      <c r="O20" s="40"/>
    </row>
    <row r="21" spans="1:16" s="13" customFormat="1" ht="16" thickBot="1" x14ac:dyDescent="0.4">
      <c r="A21" s="282" t="s">
        <v>11</v>
      </c>
      <c r="B21" s="283"/>
      <c r="C21" s="283"/>
      <c r="D21" s="283"/>
      <c r="E21" s="283"/>
      <c r="F21" s="269"/>
      <c r="G21" s="32">
        <f>G15+G16+G17+G20</f>
        <v>160000</v>
      </c>
      <c r="H21" s="46">
        <f>G21/F61</f>
        <v>57.002793136863701</v>
      </c>
      <c r="I21" s="96">
        <f>H21/H60</f>
        <v>3.0004768076448009E-2</v>
      </c>
      <c r="J21" s="260"/>
      <c r="K21" s="261"/>
      <c r="L21" s="26"/>
      <c r="M21" s="102"/>
      <c r="N21" s="40"/>
      <c r="O21" s="40"/>
    </row>
    <row r="22" spans="1:16" s="13" customFormat="1" ht="15.5" customHeight="1" x14ac:dyDescent="0.35">
      <c r="A22" s="47" t="s">
        <v>20</v>
      </c>
      <c r="B22" s="244" t="s">
        <v>21</v>
      </c>
      <c r="C22" s="245"/>
      <c r="D22" s="245"/>
      <c r="E22" s="245"/>
      <c r="F22" s="245"/>
      <c r="G22" s="245"/>
      <c r="H22" s="245"/>
      <c r="I22" s="245"/>
      <c r="J22" s="245"/>
      <c r="K22" s="245"/>
      <c r="L22" s="245"/>
      <c r="M22" s="246"/>
      <c r="N22" s="40"/>
      <c r="O22" s="40"/>
    </row>
    <row r="23" spans="1:16" s="13" customFormat="1" ht="28" customHeight="1" thickBot="1" x14ac:dyDescent="0.4">
      <c r="A23" s="48" t="s">
        <v>22</v>
      </c>
      <c r="B23" s="267" t="s">
        <v>23</v>
      </c>
      <c r="C23" s="267"/>
      <c r="D23" s="267"/>
      <c r="E23" s="268" t="s">
        <v>107</v>
      </c>
      <c r="F23" s="269"/>
      <c r="G23" s="32">
        <v>1150000</v>
      </c>
      <c r="H23" s="46">
        <f>G23/F61</f>
        <v>409.70757567120785</v>
      </c>
      <c r="I23" s="96">
        <f>H23/H60</f>
        <v>0.21565927054947007</v>
      </c>
      <c r="J23" s="270"/>
      <c r="K23" s="271"/>
      <c r="L23" s="49"/>
      <c r="M23" s="170" t="s">
        <v>92</v>
      </c>
      <c r="N23" s="40"/>
      <c r="O23" s="40"/>
    </row>
    <row r="24" spans="1:16" s="13" customFormat="1" ht="17" customHeight="1" x14ac:dyDescent="0.35">
      <c r="A24" s="47" t="s">
        <v>24</v>
      </c>
      <c r="B24" s="244" t="s">
        <v>25</v>
      </c>
      <c r="C24" s="245"/>
      <c r="D24" s="245"/>
      <c r="E24" s="245"/>
      <c r="F24" s="245"/>
      <c r="G24" s="245"/>
      <c r="H24" s="245"/>
      <c r="I24" s="245"/>
      <c r="J24" s="245"/>
      <c r="K24" s="245"/>
      <c r="L24" s="245"/>
      <c r="M24" s="246"/>
      <c r="N24" s="40"/>
    </row>
    <row r="25" spans="1:16" s="13" customFormat="1" ht="30.5" customHeight="1" thickBot="1" x14ac:dyDescent="0.4">
      <c r="A25" s="48" t="s">
        <v>26</v>
      </c>
      <c r="B25" s="267" t="s">
        <v>27</v>
      </c>
      <c r="C25" s="267"/>
      <c r="D25" s="267"/>
      <c r="E25" s="272" t="s">
        <v>98</v>
      </c>
      <c r="F25" s="273"/>
      <c r="G25" s="32">
        <v>389100</v>
      </c>
      <c r="H25" s="46">
        <f>G25/F61</f>
        <v>138.62366755971041</v>
      </c>
      <c r="I25" s="96">
        <f>H25/H60</f>
        <v>7.2967845365911999E-2</v>
      </c>
      <c r="J25" s="270"/>
      <c r="K25" s="271"/>
      <c r="L25" s="169" t="s">
        <v>108</v>
      </c>
      <c r="M25" s="103"/>
      <c r="P25" s="116"/>
    </row>
    <row r="26" spans="1:16" s="13" customFormat="1" ht="17.5" customHeight="1" x14ac:dyDescent="0.35">
      <c r="A26" s="47" t="s">
        <v>28</v>
      </c>
      <c r="B26" s="244" t="s">
        <v>29</v>
      </c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246"/>
      <c r="N26" s="40"/>
      <c r="O26" s="118"/>
    </row>
    <row r="27" spans="1:16" s="13" customFormat="1" x14ac:dyDescent="0.35">
      <c r="A27" s="228" t="s">
        <v>30</v>
      </c>
      <c r="B27" s="266" t="s">
        <v>99</v>
      </c>
      <c r="C27" s="266"/>
      <c r="D27" s="266"/>
      <c r="E27" s="50" t="s">
        <v>31</v>
      </c>
      <c r="F27" s="50" t="s">
        <v>32</v>
      </c>
      <c r="G27" s="23"/>
      <c r="H27" s="20"/>
      <c r="I27" s="36"/>
      <c r="J27" s="226"/>
      <c r="K27" s="227"/>
      <c r="L27" s="23"/>
      <c r="M27" s="51"/>
    </row>
    <row r="28" spans="1:16" s="13" customFormat="1" ht="14" x14ac:dyDescent="0.35">
      <c r="A28" s="228"/>
      <c r="B28" s="266"/>
      <c r="C28" s="266"/>
      <c r="D28" s="266"/>
      <c r="E28" s="50">
        <v>40000</v>
      </c>
      <c r="F28" s="50">
        <v>5</v>
      </c>
      <c r="G28" s="161">
        <f t="shared" ref="G28:G34" si="0">E28*F28</f>
        <v>200000</v>
      </c>
      <c r="H28" s="20"/>
      <c r="I28" s="36"/>
      <c r="J28" s="158"/>
      <c r="K28" s="159"/>
      <c r="L28" s="23"/>
      <c r="M28" s="51"/>
    </row>
    <row r="29" spans="1:16" s="13" customFormat="1" ht="14" x14ac:dyDescent="0.35">
      <c r="A29" s="228"/>
      <c r="B29" s="266"/>
      <c r="C29" s="266"/>
      <c r="D29" s="266"/>
      <c r="E29" s="168">
        <v>44000</v>
      </c>
      <c r="F29" s="24">
        <v>7</v>
      </c>
      <c r="G29" s="91">
        <f t="shared" si="0"/>
        <v>308000</v>
      </c>
      <c r="H29" s="20"/>
      <c r="I29" s="36"/>
      <c r="J29" s="226"/>
      <c r="K29" s="227"/>
      <c r="L29" s="23"/>
      <c r="M29" s="51" t="s">
        <v>105</v>
      </c>
    </row>
    <row r="30" spans="1:16" s="13" customFormat="1" ht="14" x14ac:dyDescent="0.35">
      <c r="A30" s="160" t="s">
        <v>104</v>
      </c>
      <c r="B30" s="266" t="s">
        <v>33</v>
      </c>
      <c r="C30" s="266"/>
      <c r="D30" s="266"/>
      <c r="E30" s="100">
        <v>33000</v>
      </c>
      <c r="F30" s="157">
        <v>5</v>
      </c>
      <c r="G30" s="161">
        <f t="shared" si="0"/>
        <v>165000</v>
      </c>
      <c r="H30" s="20"/>
      <c r="I30" s="36"/>
      <c r="J30" s="158"/>
      <c r="K30" s="159"/>
      <c r="L30" s="23"/>
      <c r="M30" s="51"/>
    </row>
    <row r="31" spans="1:16" s="13" customFormat="1" ht="14.5" customHeight="1" x14ac:dyDescent="0.35">
      <c r="A31" s="35"/>
      <c r="B31" s="266" t="s">
        <v>33</v>
      </c>
      <c r="C31" s="266"/>
      <c r="D31" s="266"/>
      <c r="E31" s="168">
        <v>36300</v>
      </c>
      <c r="F31" s="24">
        <v>7</v>
      </c>
      <c r="G31" s="91">
        <f t="shared" si="0"/>
        <v>254100</v>
      </c>
      <c r="H31" s="20"/>
      <c r="I31" s="36"/>
      <c r="J31" s="226"/>
      <c r="K31" s="227"/>
      <c r="L31" s="23"/>
      <c r="M31" s="51" t="s">
        <v>105</v>
      </c>
    </row>
    <row r="32" spans="1:16" s="13" customFormat="1" ht="14" x14ac:dyDescent="0.35">
      <c r="A32" s="25" t="s">
        <v>34</v>
      </c>
      <c r="B32" s="266" t="s">
        <v>35</v>
      </c>
      <c r="C32" s="266"/>
      <c r="D32" s="266"/>
      <c r="E32" s="100">
        <v>16500</v>
      </c>
      <c r="F32" s="24">
        <v>5</v>
      </c>
      <c r="G32" s="91">
        <f t="shared" si="0"/>
        <v>82500</v>
      </c>
      <c r="H32" s="20"/>
      <c r="I32" s="36"/>
      <c r="J32" s="226"/>
      <c r="K32" s="227"/>
      <c r="L32" s="23"/>
      <c r="M32" s="51"/>
    </row>
    <row r="33" spans="1:14" s="13" customFormat="1" ht="14" x14ac:dyDescent="0.35">
      <c r="A33" s="122"/>
      <c r="B33" s="266" t="s">
        <v>35</v>
      </c>
      <c r="C33" s="266"/>
      <c r="D33" s="266"/>
      <c r="E33" s="168">
        <v>18150</v>
      </c>
      <c r="F33" s="167">
        <v>7</v>
      </c>
      <c r="G33" s="166">
        <f t="shared" si="0"/>
        <v>127050</v>
      </c>
      <c r="H33" s="20"/>
      <c r="I33" s="36"/>
      <c r="J33" s="162"/>
      <c r="K33" s="163"/>
      <c r="L33" s="23"/>
      <c r="M33" s="51" t="s">
        <v>105</v>
      </c>
    </row>
    <row r="34" spans="1:14" s="13" customFormat="1" ht="14.5" customHeight="1" x14ac:dyDescent="0.35">
      <c r="A34" s="25" t="s">
        <v>36</v>
      </c>
      <c r="B34" s="266" t="s">
        <v>37</v>
      </c>
      <c r="C34" s="266"/>
      <c r="D34" s="266"/>
      <c r="E34" s="100">
        <v>16500</v>
      </c>
      <c r="F34" s="24">
        <v>1</v>
      </c>
      <c r="G34" s="91">
        <f t="shared" si="0"/>
        <v>16500</v>
      </c>
      <c r="H34" s="20"/>
      <c r="I34" s="36"/>
      <c r="J34" s="226"/>
      <c r="K34" s="227"/>
      <c r="L34" s="23"/>
      <c r="M34" s="51"/>
    </row>
    <row r="35" spans="1:14" s="13" customFormat="1" ht="14.5" customHeight="1" x14ac:dyDescent="0.35">
      <c r="A35" s="122"/>
      <c r="B35" s="266" t="s">
        <v>37</v>
      </c>
      <c r="C35" s="266"/>
      <c r="D35" s="266"/>
      <c r="E35" s="168">
        <v>18150</v>
      </c>
      <c r="F35" s="167">
        <v>5</v>
      </c>
      <c r="G35" s="166">
        <f t="shared" ref="G35:G36" si="1">E35*F35</f>
        <v>90750</v>
      </c>
      <c r="H35" s="20"/>
      <c r="I35" s="36"/>
      <c r="J35" s="162"/>
      <c r="K35" s="163"/>
      <c r="L35" s="23"/>
      <c r="M35" s="51" t="s">
        <v>105</v>
      </c>
    </row>
    <row r="36" spans="1:14" s="13" customFormat="1" ht="14.5" customHeight="1" x14ac:dyDescent="0.35">
      <c r="A36" s="122" t="s">
        <v>38</v>
      </c>
      <c r="B36" s="266" t="s">
        <v>39</v>
      </c>
      <c r="C36" s="266"/>
      <c r="D36" s="266"/>
      <c r="E36" s="100">
        <v>18000</v>
      </c>
      <c r="F36" s="167">
        <v>5</v>
      </c>
      <c r="G36" s="166">
        <f t="shared" si="1"/>
        <v>90000</v>
      </c>
      <c r="H36" s="20"/>
      <c r="I36" s="36"/>
      <c r="J36" s="162"/>
      <c r="K36" s="163"/>
      <c r="L36" s="23"/>
      <c r="M36" s="51"/>
    </row>
    <row r="37" spans="1:14" s="13" customFormat="1" ht="14" customHeight="1" x14ac:dyDescent="0.35">
      <c r="A37" s="122"/>
      <c r="B37" s="266" t="s">
        <v>39</v>
      </c>
      <c r="C37" s="266"/>
      <c r="D37" s="266"/>
      <c r="E37" s="168">
        <v>18965</v>
      </c>
      <c r="F37" s="124">
        <v>7</v>
      </c>
      <c r="G37" s="125">
        <f t="shared" ref="G37" si="2">E37*F37</f>
        <v>132755</v>
      </c>
      <c r="H37" s="20"/>
      <c r="I37" s="36"/>
      <c r="J37" s="120"/>
      <c r="K37" s="121"/>
      <c r="L37" s="23"/>
      <c r="M37" s="51" t="s">
        <v>105</v>
      </c>
    </row>
    <row r="38" spans="1:14" s="13" customFormat="1" ht="14" x14ac:dyDescent="0.35">
      <c r="A38" s="251" t="s">
        <v>40</v>
      </c>
      <c r="B38" s="252"/>
      <c r="C38" s="252"/>
      <c r="D38" s="252"/>
      <c r="E38" s="252"/>
      <c r="F38" s="253"/>
      <c r="G38" s="52">
        <f>SUM(G28:G37)</f>
        <v>1466655</v>
      </c>
      <c r="H38" s="20"/>
      <c r="I38" s="36"/>
      <c r="J38" s="226"/>
      <c r="K38" s="227"/>
      <c r="L38" s="23"/>
      <c r="M38" s="51"/>
    </row>
    <row r="39" spans="1:14" s="13" customFormat="1" ht="15" customHeight="1" x14ac:dyDescent="0.35">
      <c r="A39" s="53" t="s">
        <v>109</v>
      </c>
      <c r="B39" s="254" t="s">
        <v>41</v>
      </c>
      <c r="C39" s="255"/>
      <c r="D39" s="256"/>
      <c r="E39" s="224"/>
      <c r="F39" s="225"/>
      <c r="G39" s="52">
        <f>G38*30.2%</f>
        <v>442929.81</v>
      </c>
      <c r="H39" s="20"/>
      <c r="I39" s="36"/>
      <c r="J39" s="226"/>
      <c r="K39" s="227"/>
      <c r="L39" s="54"/>
      <c r="M39" s="51"/>
    </row>
    <row r="40" spans="1:14" s="13" customFormat="1" ht="16" thickBot="1" x14ac:dyDescent="0.4">
      <c r="A40" s="55"/>
      <c r="B40" s="257" t="s">
        <v>42</v>
      </c>
      <c r="C40" s="258"/>
      <c r="D40" s="258"/>
      <c r="E40" s="258"/>
      <c r="F40" s="259"/>
      <c r="G40" s="32">
        <f>G38+G39</f>
        <v>1909584.81</v>
      </c>
      <c r="H40" s="94">
        <f>G40/F61</f>
        <v>680.32292438579486</v>
      </c>
      <c r="I40" s="96">
        <f>H40/H60</f>
        <v>0.35810405841473775</v>
      </c>
      <c r="J40" s="260"/>
      <c r="K40" s="261"/>
      <c r="L40" s="33"/>
      <c r="M40" s="104"/>
    </row>
    <row r="41" spans="1:14" s="13" customFormat="1" ht="23.5" customHeight="1" thickBot="1" x14ac:dyDescent="0.4">
      <c r="A41" s="47" t="s">
        <v>43</v>
      </c>
      <c r="B41" s="264" t="s">
        <v>100</v>
      </c>
      <c r="C41" s="265"/>
      <c r="D41" s="265"/>
      <c r="E41" s="262" t="s">
        <v>87</v>
      </c>
      <c r="F41" s="263"/>
      <c r="G41" s="56">
        <v>77145</v>
      </c>
      <c r="H41" s="95">
        <f>G41/F61</f>
        <v>27.48425297839594</v>
      </c>
      <c r="I41" s="64">
        <f>H41/H60</f>
        <v>1.4466986457859887E-2</v>
      </c>
      <c r="J41" s="242"/>
      <c r="K41" s="243"/>
      <c r="L41" s="109"/>
      <c r="M41" s="65"/>
    </row>
    <row r="42" spans="1:14" s="13" customFormat="1" ht="15" customHeight="1" x14ac:dyDescent="0.35">
      <c r="A42" s="47" t="s">
        <v>44</v>
      </c>
      <c r="B42" s="244" t="s">
        <v>86</v>
      </c>
      <c r="C42" s="245"/>
      <c r="D42" s="245"/>
      <c r="E42" s="245"/>
      <c r="F42" s="245"/>
      <c r="G42" s="245"/>
      <c r="H42" s="245"/>
      <c r="I42" s="245"/>
      <c r="J42" s="245"/>
      <c r="K42" s="245"/>
      <c r="L42" s="245"/>
      <c r="M42" s="246"/>
    </row>
    <row r="43" spans="1:14" s="13" customFormat="1" ht="20.5" customHeight="1" x14ac:dyDescent="0.35">
      <c r="A43" s="137" t="s">
        <v>45</v>
      </c>
      <c r="B43" s="239" t="s">
        <v>77</v>
      </c>
      <c r="C43" s="239"/>
      <c r="D43" s="239"/>
      <c r="E43" s="247" t="s">
        <v>94</v>
      </c>
      <c r="F43" s="248"/>
      <c r="G43" s="92">
        <v>270000</v>
      </c>
      <c r="H43" s="93">
        <f>G43/F61</f>
        <v>96.192213418457499</v>
      </c>
      <c r="I43" s="57">
        <f>H43/H60</f>
        <v>5.0633046129006015E-2</v>
      </c>
      <c r="J43" s="249"/>
      <c r="K43" s="250"/>
      <c r="L43" s="119"/>
      <c r="M43" s="134"/>
    </row>
    <row r="44" spans="1:14" s="13" customFormat="1" ht="28.5" customHeight="1" x14ac:dyDescent="0.35">
      <c r="A44" s="137" t="s">
        <v>46</v>
      </c>
      <c r="B44" s="236" t="s">
        <v>47</v>
      </c>
      <c r="C44" s="237"/>
      <c r="D44" s="238"/>
      <c r="E44" s="60"/>
      <c r="F44" s="61"/>
      <c r="G44" s="92">
        <v>25000</v>
      </c>
      <c r="H44" s="93">
        <f>G44/F61</f>
        <v>8.9066864276349538</v>
      </c>
      <c r="I44" s="57">
        <f>H44/H60</f>
        <v>4.688245011945002E-3</v>
      </c>
      <c r="J44" s="140"/>
      <c r="K44" s="141"/>
      <c r="L44" s="119"/>
      <c r="M44" s="59"/>
    </row>
    <row r="45" spans="1:14" s="13" customFormat="1" ht="37.5" customHeight="1" x14ac:dyDescent="0.35">
      <c r="A45" s="137" t="s">
        <v>48</v>
      </c>
      <c r="B45" s="236" t="s">
        <v>76</v>
      </c>
      <c r="C45" s="237"/>
      <c r="D45" s="238"/>
      <c r="E45" s="60"/>
      <c r="F45" s="61"/>
      <c r="G45" s="92">
        <v>40000</v>
      </c>
      <c r="H45" s="93">
        <f>G45/F61</f>
        <v>14.250698284215925</v>
      </c>
      <c r="I45" s="62">
        <f>H45/H60</f>
        <v>7.5011920191120022E-3</v>
      </c>
      <c r="J45" s="140"/>
      <c r="K45" s="141"/>
      <c r="L45" s="58"/>
      <c r="M45" s="59"/>
    </row>
    <row r="46" spans="1:14" s="13" customFormat="1" ht="23" customHeight="1" x14ac:dyDescent="0.35">
      <c r="A46" s="137" t="s">
        <v>49</v>
      </c>
      <c r="B46" s="236" t="s">
        <v>85</v>
      </c>
      <c r="C46" s="237"/>
      <c r="D46" s="238"/>
      <c r="E46" s="60"/>
      <c r="F46" s="61"/>
      <c r="G46" s="92">
        <v>30000</v>
      </c>
      <c r="H46" s="93">
        <f>G46/F61</f>
        <v>10.688023713161945</v>
      </c>
      <c r="I46" s="62">
        <f>H46/H60</f>
        <v>5.6258940143340021E-3</v>
      </c>
      <c r="J46" s="140"/>
      <c r="K46" s="141"/>
      <c r="L46" s="106"/>
      <c r="M46" s="59"/>
    </row>
    <row r="47" spans="1:14" s="13" customFormat="1" ht="24.5" customHeight="1" x14ac:dyDescent="0.35">
      <c r="A47" s="137" t="s">
        <v>50</v>
      </c>
      <c r="B47" s="236" t="s">
        <v>51</v>
      </c>
      <c r="C47" s="237"/>
      <c r="D47" s="238"/>
      <c r="E47" s="60"/>
      <c r="F47" s="61"/>
      <c r="G47" s="92">
        <v>10000</v>
      </c>
      <c r="H47" s="93">
        <f>G47/F61</f>
        <v>3.5626745710539813</v>
      </c>
      <c r="I47" s="62">
        <f>H47/H60</f>
        <v>1.8752980047780005E-3</v>
      </c>
      <c r="J47" s="140"/>
      <c r="K47" s="141"/>
      <c r="L47" s="58"/>
      <c r="M47" s="59"/>
    </row>
    <row r="48" spans="1:14" s="13" customFormat="1" ht="26" customHeight="1" x14ac:dyDescent="0.35">
      <c r="A48" s="137" t="s">
        <v>52</v>
      </c>
      <c r="B48" s="236" t="s">
        <v>53</v>
      </c>
      <c r="C48" s="237"/>
      <c r="D48" s="238"/>
      <c r="E48" s="60" t="s">
        <v>95</v>
      </c>
      <c r="F48" s="61"/>
      <c r="G48" s="92">
        <v>93000</v>
      </c>
      <c r="H48" s="145">
        <f>G48/F61</f>
        <v>33.132873510802028</v>
      </c>
      <c r="I48" s="146">
        <f>H48/H60</f>
        <v>1.7440271444435405E-2</v>
      </c>
      <c r="J48" s="140"/>
      <c r="K48" s="141"/>
      <c r="L48" s="58"/>
      <c r="M48" s="59"/>
      <c r="N48" s="111"/>
    </row>
    <row r="49" spans="1:14" s="13" customFormat="1" ht="14" x14ac:dyDescent="0.35">
      <c r="A49" s="137" t="s">
        <v>54</v>
      </c>
      <c r="B49" s="239" t="s">
        <v>55</v>
      </c>
      <c r="C49" s="239"/>
      <c r="D49" s="239"/>
      <c r="E49" s="224"/>
      <c r="F49" s="225"/>
      <c r="G49" s="144">
        <v>7000</v>
      </c>
      <c r="H49" s="145">
        <f>G49/F61</f>
        <v>2.4938721997377868</v>
      </c>
      <c r="I49" s="146">
        <f>H49/H60</f>
        <v>1.3127086033446003E-3</v>
      </c>
      <c r="J49" s="226"/>
      <c r="K49" s="227"/>
      <c r="L49" s="147"/>
      <c r="M49" s="39"/>
    </row>
    <row r="50" spans="1:14" s="13" customFormat="1" ht="14.5" x14ac:dyDescent="0.35">
      <c r="A50" s="137" t="s">
        <v>70</v>
      </c>
      <c r="B50" s="236" t="s">
        <v>56</v>
      </c>
      <c r="C50" s="240"/>
      <c r="D50" s="241"/>
      <c r="E50" s="142"/>
      <c r="F50" s="143"/>
      <c r="G50" s="144">
        <v>20000</v>
      </c>
      <c r="H50" s="145">
        <f>G50/F61</f>
        <v>7.1253491421079627</v>
      </c>
      <c r="I50" s="146">
        <f>H50/H60</f>
        <v>3.7505960095560011E-3</v>
      </c>
      <c r="J50" s="82"/>
      <c r="K50" s="83"/>
      <c r="L50" s="138"/>
      <c r="M50" s="139"/>
    </row>
    <row r="51" spans="1:14" s="13" customFormat="1" x14ac:dyDescent="0.35">
      <c r="A51" s="228" t="s">
        <v>71</v>
      </c>
      <c r="B51" s="187" t="s">
        <v>73</v>
      </c>
      <c r="C51" s="188"/>
      <c r="D51" s="189"/>
      <c r="E51" s="229"/>
      <c r="F51" s="230"/>
      <c r="G51" s="233">
        <v>38000</v>
      </c>
      <c r="H51" s="234">
        <f>G51/F61</f>
        <v>13.53816337000513</v>
      </c>
      <c r="I51" s="235">
        <f>H51/H60</f>
        <v>7.126132418156403E-3</v>
      </c>
      <c r="J51" s="193"/>
      <c r="K51" s="194"/>
      <c r="L51" s="197"/>
      <c r="M51" s="199"/>
    </row>
    <row r="52" spans="1:14" s="13" customFormat="1" ht="6" customHeight="1" x14ac:dyDescent="0.35">
      <c r="A52" s="228"/>
      <c r="B52" s="190"/>
      <c r="C52" s="191"/>
      <c r="D52" s="192"/>
      <c r="E52" s="231"/>
      <c r="F52" s="232"/>
      <c r="G52" s="233"/>
      <c r="H52" s="234"/>
      <c r="I52" s="235"/>
      <c r="J52" s="195"/>
      <c r="K52" s="196"/>
      <c r="L52" s="198"/>
      <c r="M52" s="200"/>
    </row>
    <row r="53" spans="1:14" s="13" customFormat="1" ht="20" customHeight="1" x14ac:dyDescent="0.35">
      <c r="A53" s="137" t="s">
        <v>79</v>
      </c>
      <c r="B53" s="215" t="s">
        <v>81</v>
      </c>
      <c r="C53" s="216"/>
      <c r="D53" s="217"/>
      <c r="E53" s="214" t="s">
        <v>96</v>
      </c>
      <c r="F53" s="198"/>
      <c r="G53" s="92">
        <v>133656</v>
      </c>
      <c r="H53" s="93">
        <f>G53/F61</f>
        <v>47.617283246879097</v>
      </c>
      <c r="I53" s="57">
        <f>H53/H60</f>
        <v>2.5064483012660847E-2</v>
      </c>
      <c r="J53" s="212"/>
      <c r="K53" s="213"/>
      <c r="L53" s="148"/>
      <c r="M53" s="123"/>
    </row>
    <row r="54" spans="1:14" s="13" customFormat="1" ht="14.5" x14ac:dyDescent="0.35">
      <c r="A54" s="137" t="s">
        <v>80</v>
      </c>
      <c r="B54" s="211" t="s">
        <v>74</v>
      </c>
      <c r="C54" s="211"/>
      <c r="D54" s="211"/>
      <c r="E54" s="136"/>
      <c r="F54" s="150"/>
      <c r="G54" s="92">
        <v>15000</v>
      </c>
      <c r="H54" s="93">
        <f>G54/F61</f>
        <v>5.3440118565809724</v>
      </c>
      <c r="I54" s="57">
        <f>H54/H60</f>
        <v>2.812947007167001E-3</v>
      </c>
      <c r="J54" s="149"/>
      <c r="K54" s="150"/>
      <c r="L54" s="148"/>
      <c r="M54" s="123"/>
    </row>
    <row r="55" spans="1:14" s="13" customFormat="1" ht="18" customHeight="1" x14ac:dyDescent="0.35">
      <c r="A55" s="137" t="s">
        <v>88</v>
      </c>
      <c r="B55" s="211" t="s">
        <v>97</v>
      </c>
      <c r="C55" s="211"/>
      <c r="D55" s="211"/>
      <c r="E55" s="154"/>
      <c r="F55" s="155"/>
      <c r="G55" s="92">
        <v>30000</v>
      </c>
      <c r="H55" s="93">
        <f>G55/F61</f>
        <v>10.688023713161945</v>
      </c>
      <c r="I55" s="57">
        <f>H55/H60</f>
        <v>5.6258940143340021E-3</v>
      </c>
      <c r="J55" s="152"/>
      <c r="K55" s="153"/>
      <c r="L55" s="105"/>
      <c r="M55" s="156"/>
      <c r="N55" s="111"/>
    </row>
    <row r="56" spans="1:14" s="13" customFormat="1" ht="16.5" customHeight="1" thickBot="1" x14ac:dyDescent="0.4">
      <c r="A56" s="175" t="s">
        <v>102</v>
      </c>
      <c r="B56" s="222" t="s">
        <v>103</v>
      </c>
      <c r="C56" s="223"/>
      <c r="D56" s="223"/>
      <c r="E56" s="164"/>
      <c r="F56" s="165"/>
      <c r="G56" s="176">
        <v>105000</v>
      </c>
      <c r="H56" s="94">
        <f>G56/F61</f>
        <v>37.408082996066803</v>
      </c>
      <c r="I56" s="96">
        <f>H56/H60</f>
        <v>1.9690629050169006E-2</v>
      </c>
      <c r="J56" s="177"/>
      <c r="K56" s="178"/>
      <c r="L56" s="179"/>
      <c r="M56" s="180"/>
      <c r="N56" s="111"/>
    </row>
    <row r="57" spans="1:14" s="13" customFormat="1" ht="16" thickBot="1" x14ac:dyDescent="0.4">
      <c r="A57" s="201" t="s">
        <v>89</v>
      </c>
      <c r="B57" s="202"/>
      <c r="C57" s="202"/>
      <c r="D57" s="202"/>
      <c r="E57" s="202"/>
      <c r="F57" s="203"/>
      <c r="G57" s="171">
        <f>G43+G49+G51+G44+G45+G46+G47+G48+G50+G55+G53+G54+G56</f>
        <v>816656</v>
      </c>
      <c r="H57" s="172"/>
      <c r="I57" s="173"/>
      <c r="J57" s="204">
        <f>G57/G60</f>
        <v>0.15314733673899827</v>
      </c>
      <c r="K57" s="205"/>
      <c r="L57" s="63"/>
      <c r="M57" s="174"/>
    </row>
    <row r="58" spans="1:14" s="13" customFormat="1" ht="16" thickBot="1" x14ac:dyDescent="0.4">
      <c r="A58" s="151" t="s">
        <v>57</v>
      </c>
      <c r="B58" s="218" t="s">
        <v>83</v>
      </c>
      <c r="C58" s="219"/>
      <c r="D58" s="219"/>
      <c r="E58" s="220" t="s">
        <v>91</v>
      </c>
      <c r="F58" s="221"/>
      <c r="G58" s="126">
        <v>100000</v>
      </c>
      <c r="H58" s="132">
        <f>G58/F61</f>
        <v>35.626745710539815</v>
      </c>
      <c r="I58" s="133">
        <f>H58/H60</f>
        <v>1.8752980047780008E-2</v>
      </c>
      <c r="J58" s="127"/>
      <c r="K58" s="128"/>
      <c r="L58" s="129"/>
      <c r="M58" s="130"/>
    </row>
    <row r="59" spans="1:14" s="13" customFormat="1" ht="16" thickBot="1" x14ac:dyDescent="0.4">
      <c r="A59" s="47" t="s">
        <v>82</v>
      </c>
      <c r="B59" s="206" t="s">
        <v>58</v>
      </c>
      <c r="C59" s="206"/>
      <c r="D59" s="206"/>
      <c r="E59" s="207" t="s">
        <v>106</v>
      </c>
      <c r="F59" s="208"/>
      <c r="G59" s="131"/>
      <c r="H59" s="99">
        <f>G59/F61</f>
        <v>0</v>
      </c>
      <c r="I59" s="64">
        <f>H59/H60</f>
        <v>0</v>
      </c>
      <c r="J59" s="209"/>
      <c r="K59" s="210"/>
      <c r="L59" s="108"/>
      <c r="M59" s="65"/>
    </row>
    <row r="60" spans="1:14" s="13" customFormat="1" ht="16" customHeight="1" thickBot="1" x14ac:dyDescent="0.4">
      <c r="A60" s="181" t="s">
        <v>59</v>
      </c>
      <c r="B60" s="182"/>
      <c r="C60" s="182"/>
      <c r="D60" s="182"/>
      <c r="E60" s="182"/>
      <c r="F60" s="183"/>
      <c r="G60" s="66">
        <f>G7+G13+G59+G57+G41+G40+G25+G23+G21+G58</f>
        <v>5332485.8100000005</v>
      </c>
      <c r="H60" s="67">
        <f>SUM(H7:H59)</f>
        <v>1899.7911595793191</v>
      </c>
      <c r="I60" s="68">
        <f>SUM(I7:I59)</f>
        <v>1.0000000000000002</v>
      </c>
      <c r="J60" s="184"/>
      <c r="K60" s="185"/>
      <c r="L60" s="69"/>
      <c r="M60" s="70"/>
    </row>
    <row r="61" spans="1:14" ht="13" x14ac:dyDescent="0.3">
      <c r="D61" s="5" t="s">
        <v>60</v>
      </c>
      <c r="F61" s="112">
        <v>2806.88</v>
      </c>
      <c r="K61" s="74"/>
      <c r="L61" s="75"/>
      <c r="M61" s="76"/>
    </row>
    <row r="62" spans="1:14" ht="15.5" x14ac:dyDescent="0.35">
      <c r="E62" s="186" t="s">
        <v>61</v>
      </c>
      <c r="F62" s="186"/>
      <c r="G62" s="77">
        <f>ROUND(G60/F61,0)</f>
        <v>1900</v>
      </c>
      <c r="H62" s="78" t="s">
        <v>62</v>
      </c>
      <c r="L62" s="75"/>
      <c r="M62" s="76"/>
    </row>
    <row r="63" spans="1:14" ht="15.5" x14ac:dyDescent="0.35">
      <c r="G63" s="77"/>
      <c r="K63" s="79"/>
      <c r="L63" s="80"/>
      <c r="M63" s="80"/>
    </row>
    <row r="64" spans="1:14" ht="14" x14ac:dyDescent="0.3">
      <c r="B64" s="81"/>
    </row>
  </sheetData>
  <mergeCells count="119">
    <mergeCell ref="A3:M3"/>
    <mergeCell ref="B5:D5"/>
    <mergeCell ref="E5:F5"/>
    <mergeCell ref="J5:K5"/>
    <mergeCell ref="B6:M6"/>
    <mergeCell ref="B7:D7"/>
    <mergeCell ref="E7:F7"/>
    <mergeCell ref="J7:K7"/>
    <mergeCell ref="A1:D1"/>
    <mergeCell ref="B11:D11"/>
    <mergeCell ref="E11:F11"/>
    <mergeCell ref="J11:K11"/>
    <mergeCell ref="B8:D8"/>
    <mergeCell ref="E8:F8"/>
    <mergeCell ref="J8:K8"/>
    <mergeCell ref="B9:M9"/>
    <mergeCell ref="B10:D10"/>
    <mergeCell ref="E10:F10"/>
    <mergeCell ref="J10:K10"/>
    <mergeCell ref="B15:D15"/>
    <mergeCell ref="E15:F15"/>
    <mergeCell ref="J15:K15"/>
    <mergeCell ref="B16:D16"/>
    <mergeCell ref="E16:F16"/>
    <mergeCell ref="J16:K16"/>
    <mergeCell ref="B12:D12"/>
    <mergeCell ref="E12:F12"/>
    <mergeCell ref="J12:K12"/>
    <mergeCell ref="A13:F13"/>
    <mergeCell ref="J13:K13"/>
    <mergeCell ref="B14:M14"/>
    <mergeCell ref="B17:D17"/>
    <mergeCell ref="E17:F17"/>
    <mergeCell ref="J17:K17"/>
    <mergeCell ref="A18:A19"/>
    <mergeCell ref="B18:D19"/>
    <mergeCell ref="E18:F19"/>
    <mergeCell ref="G18:G19"/>
    <mergeCell ref="H18:H19"/>
    <mergeCell ref="I18:I19"/>
    <mergeCell ref="J18:K19"/>
    <mergeCell ref="B22:M22"/>
    <mergeCell ref="B23:D23"/>
    <mergeCell ref="E23:F23"/>
    <mergeCell ref="J23:K23"/>
    <mergeCell ref="B24:M24"/>
    <mergeCell ref="B25:D25"/>
    <mergeCell ref="E25:F25"/>
    <mergeCell ref="J25:K25"/>
    <mergeCell ref="L18:L19"/>
    <mergeCell ref="M18:M19"/>
    <mergeCell ref="B20:D20"/>
    <mergeCell ref="E20:F20"/>
    <mergeCell ref="A21:F21"/>
    <mergeCell ref="J21:K21"/>
    <mergeCell ref="B32:D32"/>
    <mergeCell ref="J32:K32"/>
    <mergeCell ref="B34:D34"/>
    <mergeCell ref="J34:K34"/>
    <mergeCell ref="B37:D37"/>
    <mergeCell ref="B26:M26"/>
    <mergeCell ref="A27:A29"/>
    <mergeCell ref="B27:D29"/>
    <mergeCell ref="J27:K27"/>
    <mergeCell ref="J29:K29"/>
    <mergeCell ref="B31:D31"/>
    <mergeCell ref="J31:K31"/>
    <mergeCell ref="B30:D30"/>
    <mergeCell ref="B33:D33"/>
    <mergeCell ref="B35:D35"/>
    <mergeCell ref="B36:D36"/>
    <mergeCell ref="J41:K41"/>
    <mergeCell ref="B42:M42"/>
    <mergeCell ref="B43:D43"/>
    <mergeCell ref="E43:F43"/>
    <mergeCell ref="J43:K43"/>
    <mergeCell ref="A38:F38"/>
    <mergeCell ref="J38:K38"/>
    <mergeCell ref="B39:D39"/>
    <mergeCell ref="E39:F39"/>
    <mergeCell ref="J39:K39"/>
    <mergeCell ref="B40:F40"/>
    <mergeCell ref="J40:K40"/>
    <mergeCell ref="E41:F41"/>
    <mergeCell ref="B41:D41"/>
    <mergeCell ref="E49:F49"/>
    <mergeCell ref="J49:K49"/>
    <mergeCell ref="A51:A52"/>
    <mergeCell ref="E51:F52"/>
    <mergeCell ref="G51:G52"/>
    <mergeCell ref="H51:H52"/>
    <mergeCell ref="I51:I52"/>
    <mergeCell ref="B44:D44"/>
    <mergeCell ref="B45:D45"/>
    <mergeCell ref="B46:D46"/>
    <mergeCell ref="B47:D47"/>
    <mergeCell ref="B48:D48"/>
    <mergeCell ref="B49:D49"/>
    <mergeCell ref="B50:D50"/>
    <mergeCell ref="A60:F60"/>
    <mergeCell ref="J60:K60"/>
    <mergeCell ref="E62:F62"/>
    <mergeCell ref="B51:D52"/>
    <mergeCell ref="J51:K52"/>
    <mergeCell ref="L51:L52"/>
    <mergeCell ref="M51:M52"/>
    <mergeCell ref="A57:F57"/>
    <mergeCell ref="J57:K57"/>
    <mergeCell ref="B59:D59"/>
    <mergeCell ref="E59:F59"/>
    <mergeCell ref="J59:K59"/>
    <mergeCell ref="B55:D55"/>
    <mergeCell ref="J53:K53"/>
    <mergeCell ref="E53:F53"/>
    <mergeCell ref="B53:D53"/>
    <mergeCell ref="B58:D58"/>
    <mergeCell ref="B54:D54"/>
    <mergeCell ref="E58:F58"/>
    <mergeCell ref="B56:D56"/>
  </mergeCells>
  <pageMargins left="0" right="0" top="0" bottom="0" header="0.11811023622047245" footer="0.11811023622047245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2026-06-25T14:50:09Z</dcterms:modified>
</cp:coreProperties>
</file>