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45" i="1" l="1"/>
  <c r="F46" i="1" s="1"/>
  <c r="F25" i="1" l="1"/>
  <c r="F30" i="1" s="1"/>
  <c r="G47" i="1" s="1"/>
  <c r="H48" i="1" l="1"/>
</calcChain>
</file>

<file path=xl/sharedStrings.xml><?xml version="1.0" encoding="utf-8"?>
<sst xmlns="http://schemas.openxmlformats.org/spreadsheetml/2006/main" count="84" uniqueCount="69">
  <si>
    <t>2-й этап.</t>
  </si>
  <si>
    <t>необходимый материал</t>
  </si>
  <si>
    <t>всего</t>
  </si>
  <si>
    <t>механизмы</t>
  </si>
  <si>
    <t>погрузчик</t>
  </si>
  <si>
    <t>каток</t>
  </si>
  <si>
    <t>ИТОГО</t>
  </si>
  <si>
    <t>1-й этап.</t>
  </si>
  <si>
    <t>(бетонный щебень израсх.10 из 23 на сумму 18250)</t>
  </si>
  <si>
    <t>израсходовано</t>
  </si>
  <si>
    <t>Подробное описание выполненных работ: (см.схему выполнения работ)</t>
  </si>
  <si>
    <t xml:space="preserve">Председатель СНТ "Лесная поляна"                           </t>
  </si>
  <si>
    <t>Россолова Т.П.</t>
  </si>
  <si>
    <t>Материалы:</t>
  </si>
  <si>
    <t xml:space="preserve">Асфалььтовая крошка </t>
  </si>
  <si>
    <t>Вторичный щебень</t>
  </si>
  <si>
    <t>Механизмы (погрузчик)</t>
  </si>
  <si>
    <t>смена</t>
  </si>
  <si>
    <t>Ручная работа</t>
  </si>
  <si>
    <t>Всего</t>
  </si>
  <si>
    <t>на 1-й этап</t>
  </si>
  <si>
    <t>10 м3</t>
  </si>
  <si>
    <t>40 м3</t>
  </si>
  <si>
    <t>Каток</t>
  </si>
  <si>
    <t>полсмены</t>
  </si>
  <si>
    <t>оплата по безналичн.расчету</t>
  </si>
  <si>
    <t>остаток материала по сч.10</t>
  </si>
  <si>
    <t>оплата наличными</t>
  </si>
  <si>
    <t>На сумму 133000 руб. (в смете расходов и в ФЭО)</t>
  </si>
  <si>
    <t>1) На дороге из плит отсыпка обочин крупным вторичным щебнем и</t>
  </si>
  <si>
    <t>заделка основных ям на плитах крошкой;</t>
  </si>
  <si>
    <t>2) Устройство покрытия сплошного на дороге от плит до ворот с уплотнением</t>
  </si>
  <si>
    <t>укладка на камни крошки с укаткой (10 м3 вторичного щебня и 6 м3 крошки),</t>
  </si>
  <si>
    <t>катком. Длина дороги 320 -340 п.м, ширина 3,5 м, использовано крошки 34 м3.</t>
  </si>
  <si>
    <t>Площадь покрытия оринтировочно 1100 м2</t>
  </si>
  <si>
    <t>Стоимость необходимого материала</t>
  </si>
  <si>
    <t>бригада 3 чел.</t>
  </si>
  <si>
    <t>Стоимисть механизмов всего</t>
  </si>
  <si>
    <t>смена+ 3 ч переработки</t>
  </si>
  <si>
    <t>(работа 10 ч)</t>
  </si>
  <si>
    <t>1) Дорога у поля от 2-й Лесной до 1-й Лесной</t>
  </si>
  <si>
    <t>2) 1-я Лесная - от шлагбаума до конца, вся улица с проливкой ям битумной эмульсией</t>
  </si>
  <si>
    <t>3) 1-й тупик - от уч.139 до выезда на Люткино, до шлагбаума.</t>
  </si>
  <si>
    <t>4) 2-я Лесная - от уч.301 до 317</t>
  </si>
  <si>
    <t>5) 4-я Лесная - от шлагбаума до конца (вся улица)</t>
  </si>
  <si>
    <t>6) От въезда на 3-ю Дачную до 2-й Дачной</t>
  </si>
  <si>
    <t>7) Дорога от правления к воротам.</t>
  </si>
  <si>
    <t>проливка (материал битумная эмульсия)</t>
  </si>
  <si>
    <t>1,5 смены</t>
  </si>
  <si>
    <t>Дата производства работ - 28.06.2025.</t>
  </si>
  <si>
    <t>Ямочный ремонт дороги от плит до правления, заделка ям на плитах</t>
  </si>
  <si>
    <t>стоимость ручных работ</t>
  </si>
  <si>
    <t>с учетом налоговых отчислений</t>
  </si>
  <si>
    <t xml:space="preserve"> (ГПХ)</t>
  </si>
  <si>
    <t>3-й этап.</t>
  </si>
  <si>
    <t>Фактические общие расходы по этой статье</t>
  </si>
  <si>
    <t>рублей</t>
  </si>
  <si>
    <t>Дата произвдства работ - 04.09.2025</t>
  </si>
  <si>
    <t>и других ям (локально) на территории СНТ</t>
  </si>
  <si>
    <t>выравнивание дороги</t>
  </si>
  <si>
    <t>работа погрузчика</t>
  </si>
  <si>
    <t>Итого оплата наличными за механизмы и ручные работы с проливкой битумом</t>
  </si>
  <si>
    <t>(аванс.отчет № 12 от 30.06.25)</t>
  </si>
  <si>
    <t>С учетом переработки веток после урагана (37500= 23.05)</t>
  </si>
  <si>
    <t>(п.1.1 сметы)</t>
  </si>
  <si>
    <t xml:space="preserve">Ямочный ремонт внутренних дорог. В ФЭО на сумму </t>
  </si>
  <si>
    <t>336000 руб.</t>
  </si>
  <si>
    <t>Объемы выполненных работ с 1-м этапе:</t>
  </si>
  <si>
    <t>Всего на 2-й этапе израсходовано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</si>
</sst>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/>
    <xf numFmtId="14" fontId="0" fillId="0" borderId="0" xfId="0" applyNumberFormat="1"/>
    <xf numFmtId="0" fontId="3" fillId="0" borderId="0" xfId="0" applyFont="1"/>
    <xf numFmtId="0" fontId="8" fillId="0" borderId="0" xfId="0" applyFont="1"/>
    <xf numFmtId="0" fontId="2" fillId="0" borderId="0" xfId="0" applyFont="1"/>
    <xf numFmtId="14" fontId="1" fillId="0" borderId="0" xfId="0" applyNumberFormat="1" applyFont="1"/>
    <xf numFmtId="0" fontId="1" fillId="0" borderId="0" xfId="0" applyFont="1"/>
    <xf numFmtId="0" fontId="9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tabSelected="1" topLeftCell="A34" workbookViewId="0">
      <selection activeCell="H48" sqref="H48"/>
    </sheetView>
  </sheetViews>
  <sheetFormatPr defaultRowHeight="14.5" x14ac:dyDescent="0.35"/>
  <cols>
    <col min="1" max="1" width="4.81640625" customWidth="1"/>
    <col min="2" max="2" width="9.90625" bestFit="1" customWidth="1"/>
    <col min="4" max="4" width="9.453125" customWidth="1"/>
    <col min="5" max="5" width="12" bestFit="1" customWidth="1"/>
    <col min="8" max="8" width="10.453125" customWidth="1"/>
    <col min="9" max="9" width="9.90625" customWidth="1"/>
  </cols>
  <sheetData>
    <row r="1" spans="2:7" x14ac:dyDescent="0.35">
      <c r="B1" s="1" t="s">
        <v>7</v>
      </c>
      <c r="D1" t="s">
        <v>28</v>
      </c>
    </row>
    <row r="2" spans="2:7" x14ac:dyDescent="0.35">
      <c r="B2" s="9">
        <v>45800</v>
      </c>
      <c r="D2" t="s">
        <v>59</v>
      </c>
      <c r="F2">
        <v>7000</v>
      </c>
      <c r="G2" t="s">
        <v>60</v>
      </c>
    </row>
    <row r="3" spans="2:7" x14ac:dyDescent="0.35">
      <c r="B3" s="5">
        <v>45825</v>
      </c>
      <c r="D3" t="s">
        <v>8</v>
      </c>
    </row>
    <row r="4" spans="2:7" x14ac:dyDescent="0.35">
      <c r="B4" t="s">
        <v>13</v>
      </c>
    </row>
    <row r="5" spans="2:7" x14ac:dyDescent="0.35">
      <c r="B5" t="s">
        <v>14</v>
      </c>
      <c r="E5" t="s">
        <v>22</v>
      </c>
      <c r="F5">
        <v>84000</v>
      </c>
      <c r="G5" t="s">
        <v>25</v>
      </c>
    </row>
    <row r="6" spans="2:7" x14ac:dyDescent="0.35">
      <c r="B6" t="s">
        <v>15</v>
      </c>
      <c r="E6" t="s">
        <v>21</v>
      </c>
      <c r="F6">
        <v>18500</v>
      </c>
      <c r="G6" t="s">
        <v>26</v>
      </c>
    </row>
    <row r="7" spans="2:7" x14ac:dyDescent="0.35">
      <c r="B7" t="s">
        <v>16</v>
      </c>
      <c r="E7" t="s">
        <v>17</v>
      </c>
      <c r="F7">
        <v>25000</v>
      </c>
      <c r="G7" t="s">
        <v>27</v>
      </c>
    </row>
    <row r="8" spans="2:7" x14ac:dyDescent="0.35">
      <c r="B8" t="s">
        <v>23</v>
      </c>
      <c r="E8" t="s">
        <v>24</v>
      </c>
      <c r="F8">
        <v>12000</v>
      </c>
      <c r="G8" t="s">
        <v>27</v>
      </c>
    </row>
    <row r="9" spans="2:7" x14ac:dyDescent="0.35">
      <c r="B9" t="s">
        <v>18</v>
      </c>
      <c r="E9" t="s">
        <v>17</v>
      </c>
      <c r="F9">
        <v>35000</v>
      </c>
      <c r="G9" t="s">
        <v>27</v>
      </c>
    </row>
    <row r="10" spans="2:7" ht="15.5" x14ac:dyDescent="0.35">
      <c r="B10" s="7" t="s">
        <v>19</v>
      </c>
      <c r="C10" s="1" t="s">
        <v>20</v>
      </c>
      <c r="F10" s="7">
        <f>SUM(F5:F9)+F2</f>
        <v>181500</v>
      </c>
    </row>
    <row r="11" spans="2:7" x14ac:dyDescent="0.35">
      <c r="B11" t="s">
        <v>67</v>
      </c>
    </row>
    <row r="12" spans="2:7" x14ac:dyDescent="0.35">
      <c r="B12" t="s">
        <v>29</v>
      </c>
    </row>
    <row r="13" spans="2:7" x14ac:dyDescent="0.35">
      <c r="B13" t="s">
        <v>32</v>
      </c>
    </row>
    <row r="14" spans="2:7" x14ac:dyDescent="0.35">
      <c r="B14" t="s">
        <v>30</v>
      </c>
    </row>
    <row r="15" spans="2:7" x14ac:dyDescent="0.35">
      <c r="B15" t="s">
        <v>31</v>
      </c>
    </row>
    <row r="16" spans="2:7" x14ac:dyDescent="0.35">
      <c r="B16" t="s">
        <v>33</v>
      </c>
    </row>
    <row r="17" spans="2:9" x14ac:dyDescent="0.35">
      <c r="B17" t="s">
        <v>34</v>
      </c>
    </row>
    <row r="18" spans="2:9" x14ac:dyDescent="0.35">
      <c r="B18" s="1" t="s">
        <v>0</v>
      </c>
      <c r="C18" t="s">
        <v>65</v>
      </c>
      <c r="H18" t="s">
        <v>66</v>
      </c>
    </row>
    <row r="19" spans="2:9" x14ac:dyDescent="0.35">
      <c r="B19" s="5" t="s">
        <v>49</v>
      </c>
    </row>
    <row r="20" spans="2:9" x14ac:dyDescent="0.35">
      <c r="B20" t="s">
        <v>1</v>
      </c>
      <c r="E20" t="s">
        <v>2</v>
      </c>
      <c r="F20" s="1" t="s">
        <v>22</v>
      </c>
    </row>
    <row r="21" spans="2:9" x14ac:dyDescent="0.35">
      <c r="B21" t="s">
        <v>35</v>
      </c>
      <c r="F21" s="1">
        <v>84000</v>
      </c>
      <c r="G21" t="s">
        <v>25</v>
      </c>
    </row>
    <row r="22" spans="2:9" x14ac:dyDescent="0.35">
      <c r="B22" t="s">
        <v>3</v>
      </c>
    </row>
    <row r="23" spans="2:9" x14ac:dyDescent="0.35">
      <c r="B23" t="s">
        <v>4</v>
      </c>
      <c r="D23" t="s">
        <v>38</v>
      </c>
      <c r="F23" s="1">
        <v>30000</v>
      </c>
      <c r="G23" t="s">
        <v>25</v>
      </c>
    </row>
    <row r="24" spans="2:9" x14ac:dyDescent="0.35">
      <c r="B24" t="s">
        <v>5</v>
      </c>
      <c r="D24" t="s">
        <v>17</v>
      </c>
      <c r="F24">
        <v>20000</v>
      </c>
      <c r="G24" t="s">
        <v>27</v>
      </c>
    </row>
    <row r="25" spans="2:9" x14ac:dyDescent="0.35">
      <c r="B25" t="s">
        <v>37</v>
      </c>
      <c r="F25" s="1">
        <f>F23+F24</f>
        <v>50000</v>
      </c>
    </row>
    <row r="26" spans="2:9" x14ac:dyDescent="0.35">
      <c r="B26" t="s">
        <v>47</v>
      </c>
      <c r="F26" s="10">
        <v>5000</v>
      </c>
      <c r="G26" t="s">
        <v>27</v>
      </c>
    </row>
    <row r="27" spans="2:9" x14ac:dyDescent="0.35">
      <c r="B27" t="s">
        <v>36</v>
      </c>
      <c r="D27" t="s">
        <v>48</v>
      </c>
      <c r="E27" t="s">
        <v>39</v>
      </c>
      <c r="F27" s="10">
        <v>35000</v>
      </c>
      <c r="G27" t="s">
        <v>27</v>
      </c>
    </row>
    <row r="28" spans="2:9" x14ac:dyDescent="0.35">
      <c r="B28" t="s">
        <v>61</v>
      </c>
      <c r="F28" s="1"/>
    </row>
    <row r="29" spans="2:9" x14ac:dyDescent="0.35">
      <c r="F29" s="1">
        <v>60000</v>
      </c>
      <c r="G29" t="s">
        <v>62</v>
      </c>
    </row>
    <row r="30" spans="2:9" ht="15.5" x14ac:dyDescent="0.35">
      <c r="B30" t="s">
        <v>68</v>
      </c>
      <c r="F30" s="7">
        <f>F21+F25+F26+F27</f>
        <v>174000</v>
      </c>
    </row>
    <row r="31" spans="2:9" x14ac:dyDescent="0.35">
      <c r="B31" s="2" t="s">
        <v>10</v>
      </c>
      <c r="C31" s="3"/>
      <c r="D31" s="3"/>
      <c r="E31" s="3"/>
      <c r="F31" s="2"/>
    </row>
    <row r="32" spans="2:9" x14ac:dyDescent="0.35">
      <c r="B32" s="8" t="s">
        <v>40</v>
      </c>
      <c r="C32" s="4"/>
      <c r="D32" s="4"/>
      <c r="E32" s="4"/>
      <c r="F32" s="1"/>
      <c r="G32" s="4"/>
      <c r="H32" s="4"/>
      <c r="I32" s="4"/>
    </row>
    <row r="33" spans="2:9" x14ac:dyDescent="0.35">
      <c r="B33" s="8" t="s">
        <v>41</v>
      </c>
      <c r="C33" s="4"/>
      <c r="D33" s="4"/>
      <c r="E33" s="4"/>
      <c r="F33" s="1"/>
      <c r="G33" s="4"/>
      <c r="H33" s="4"/>
      <c r="I33" s="4"/>
    </row>
    <row r="34" spans="2:9" x14ac:dyDescent="0.35">
      <c r="B34" s="8" t="s">
        <v>42</v>
      </c>
      <c r="C34" s="4"/>
      <c r="D34" s="4"/>
      <c r="E34" s="4"/>
      <c r="F34" s="1"/>
      <c r="G34" s="4"/>
      <c r="H34" s="4"/>
      <c r="I34" s="4"/>
    </row>
    <row r="35" spans="2:9" x14ac:dyDescent="0.35">
      <c r="B35" s="8" t="s">
        <v>43</v>
      </c>
      <c r="C35" s="4"/>
      <c r="D35" s="4"/>
      <c r="E35" s="4"/>
      <c r="F35" s="1"/>
      <c r="G35" s="4"/>
      <c r="H35" s="4"/>
      <c r="I35" s="4"/>
    </row>
    <row r="36" spans="2:9" x14ac:dyDescent="0.35">
      <c r="B36" s="8" t="s">
        <v>44</v>
      </c>
      <c r="C36" s="4"/>
      <c r="D36" s="4"/>
      <c r="E36" s="4"/>
      <c r="F36" s="1"/>
      <c r="G36" s="4"/>
      <c r="H36" s="4"/>
      <c r="I36" s="4"/>
    </row>
    <row r="37" spans="2:9" x14ac:dyDescent="0.35">
      <c r="B37" s="8" t="s">
        <v>45</v>
      </c>
      <c r="C37" s="4"/>
      <c r="D37" s="4"/>
      <c r="E37" s="4"/>
      <c r="F37" s="1"/>
      <c r="G37" s="4"/>
      <c r="H37" s="4"/>
      <c r="I37" s="4"/>
    </row>
    <row r="38" spans="2:9" x14ac:dyDescent="0.35">
      <c r="B38" s="8" t="s">
        <v>46</v>
      </c>
      <c r="C38" s="4"/>
      <c r="D38" s="4"/>
      <c r="E38" s="4"/>
      <c r="F38" s="1"/>
      <c r="G38" s="4"/>
      <c r="H38" s="4"/>
      <c r="I38" s="4"/>
    </row>
    <row r="39" spans="2:9" x14ac:dyDescent="0.35">
      <c r="B39" s="1" t="s">
        <v>54</v>
      </c>
      <c r="C39" t="s">
        <v>50</v>
      </c>
    </row>
    <row r="40" spans="2:9" x14ac:dyDescent="0.35">
      <c r="B40" s="1"/>
      <c r="C40" t="s">
        <v>58</v>
      </c>
    </row>
    <row r="41" spans="2:9" x14ac:dyDescent="0.35">
      <c r="B41" s="1"/>
      <c r="C41" t="s">
        <v>57</v>
      </c>
    </row>
    <row r="42" spans="2:9" x14ac:dyDescent="0.35">
      <c r="B42" t="s">
        <v>35</v>
      </c>
      <c r="F42" s="1">
        <v>42000</v>
      </c>
      <c r="G42" t="s">
        <v>25</v>
      </c>
    </row>
    <row r="43" spans="2:9" x14ac:dyDescent="0.35">
      <c r="B43" t="s">
        <v>4</v>
      </c>
      <c r="D43" t="s">
        <v>17</v>
      </c>
      <c r="F43" s="1">
        <v>25000</v>
      </c>
      <c r="G43" t="s">
        <v>25</v>
      </c>
    </row>
    <row r="44" spans="2:9" x14ac:dyDescent="0.35">
      <c r="B44" t="s">
        <v>51</v>
      </c>
      <c r="F44">
        <v>5747</v>
      </c>
      <c r="G44" t="s">
        <v>53</v>
      </c>
    </row>
    <row r="45" spans="2:9" x14ac:dyDescent="0.35">
      <c r="B45" t="s">
        <v>52</v>
      </c>
      <c r="F45" s="1">
        <f>F44*1.3</f>
        <v>7471.1</v>
      </c>
    </row>
    <row r="46" spans="2:9" ht="15.5" x14ac:dyDescent="0.35">
      <c r="B46" t="s">
        <v>6</v>
      </c>
      <c r="C46" t="s">
        <v>9</v>
      </c>
      <c r="F46" s="7">
        <f>F42+F43+F45</f>
        <v>74471.100000000006</v>
      </c>
    </row>
    <row r="47" spans="2:9" ht="15.5" x14ac:dyDescent="0.35">
      <c r="B47" s="7" t="s">
        <v>55</v>
      </c>
      <c r="G47" s="7">
        <f>F46+F30+F10</f>
        <v>429971.1</v>
      </c>
      <c r="H47" t="s">
        <v>56</v>
      </c>
    </row>
    <row r="48" spans="2:9" ht="15.5" x14ac:dyDescent="0.35">
      <c r="B48" t="s">
        <v>63</v>
      </c>
      <c r="H48" s="7">
        <f>G47+37500</f>
        <v>467471.1</v>
      </c>
      <c r="I48" s="11" t="s">
        <v>64</v>
      </c>
    </row>
    <row r="50" spans="2:8" x14ac:dyDescent="0.35">
      <c r="B50" s="1" t="s">
        <v>11</v>
      </c>
      <c r="C50" s="4"/>
      <c r="D50" s="4"/>
      <c r="E50" s="4"/>
      <c r="F50" s="1"/>
      <c r="G50" s="6" t="s">
        <v>12</v>
      </c>
      <c r="H50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2026-06-04T04:33:10Z</dcterms:modified>
</cp:coreProperties>
</file>